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ZSJN\ZSNJ\výběrové řízení\Hudebna 2026\"/>
    </mc:Choice>
  </mc:AlternateContent>
  <bookViews>
    <workbookView xWindow="69900" yWindow="1560" windowWidth="28800" windowHeight="25515" activeTab="1"/>
  </bookViews>
  <sheets>
    <sheet name="ZŠJN Krnov HV příčka k chodbě" sheetId="22" r:id="rId1"/>
    <sheet name="ZŠJN Krnov HV příčka k učebně" sheetId="23" r:id="rId2"/>
  </sheets>
  <calcPr calcId="162913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" i="23" l="1"/>
  <c r="I2" i="22"/>
  <c r="H2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1" i="22"/>
  <c r="D22" i="22"/>
  <c r="D23" i="22"/>
  <c r="D24" i="22"/>
  <c r="D25" i="22"/>
  <c r="D27" i="22"/>
  <c r="D28" i="22"/>
  <c r="D30" i="22"/>
  <c r="D31" i="22"/>
  <c r="D32" i="22"/>
  <c r="D33" i="22"/>
  <c r="D35" i="22"/>
  <c r="D36" i="22"/>
  <c r="D37" i="22"/>
  <c r="D38" i="22"/>
  <c r="D39" i="22"/>
  <c r="D40" i="22"/>
  <c r="D41" i="22"/>
  <c r="D42" i="22"/>
  <c r="D43" i="22"/>
  <c r="D45" i="22"/>
  <c r="D46" i="22"/>
  <c r="D50" i="22"/>
  <c r="H59" i="23" l="1"/>
  <c r="I59" i="23" s="1"/>
  <c r="D59" i="23"/>
  <c r="H58" i="23"/>
  <c r="I58" i="23" s="1"/>
  <c r="D58" i="23"/>
  <c r="H57" i="23"/>
  <c r="I57" i="23" s="1"/>
  <c r="D57" i="23"/>
  <c r="E50" i="23"/>
  <c r="G50" i="23" s="1"/>
  <c r="H50" i="23" s="1"/>
  <c r="D50" i="23"/>
  <c r="G46" i="23"/>
  <c r="H46" i="23" s="1"/>
  <c r="I46" i="23" s="1"/>
  <c r="D46" i="23"/>
  <c r="G45" i="23"/>
  <c r="H45" i="23" s="1"/>
  <c r="I45" i="23" s="1"/>
  <c r="D45" i="23"/>
  <c r="H43" i="23"/>
  <c r="I43" i="23" s="1"/>
  <c r="D43" i="23"/>
  <c r="H42" i="23"/>
  <c r="I42" i="23" s="1"/>
  <c r="D42" i="23"/>
  <c r="G41" i="23"/>
  <c r="H41" i="23" s="1"/>
  <c r="I41" i="23" s="1"/>
  <c r="D41" i="23"/>
  <c r="H40" i="23"/>
  <c r="I40" i="23" s="1"/>
  <c r="G40" i="23"/>
  <c r="D40" i="23"/>
  <c r="G39" i="23"/>
  <c r="H39" i="23" s="1"/>
  <c r="I39" i="23" s="1"/>
  <c r="D39" i="23"/>
  <c r="H38" i="23"/>
  <c r="I38" i="23" s="1"/>
  <c r="G38" i="23"/>
  <c r="D38" i="23"/>
  <c r="G37" i="23"/>
  <c r="H37" i="23" s="1"/>
  <c r="I37" i="23" s="1"/>
  <c r="D37" i="23"/>
  <c r="G36" i="23"/>
  <c r="H36" i="23" s="1"/>
  <c r="I36" i="23" s="1"/>
  <c r="D36" i="23"/>
  <c r="G35" i="23"/>
  <c r="H35" i="23" s="1"/>
  <c r="I35" i="23" s="1"/>
  <c r="D35" i="23"/>
  <c r="G33" i="23"/>
  <c r="H33" i="23" s="1"/>
  <c r="I33" i="23" s="1"/>
  <c r="D33" i="23"/>
  <c r="G32" i="23"/>
  <c r="H32" i="23" s="1"/>
  <c r="I32" i="23" s="1"/>
  <c r="D32" i="23"/>
  <c r="G31" i="23"/>
  <c r="H31" i="23" s="1"/>
  <c r="I31" i="23" s="1"/>
  <c r="D31" i="23"/>
  <c r="G30" i="23"/>
  <c r="H30" i="23" s="1"/>
  <c r="I30" i="23" s="1"/>
  <c r="D30" i="23"/>
  <c r="G28" i="23"/>
  <c r="H28" i="23" s="1"/>
  <c r="I28" i="23" s="1"/>
  <c r="D28" i="23"/>
  <c r="G27" i="23"/>
  <c r="H27" i="23" s="1"/>
  <c r="I27" i="23" s="1"/>
  <c r="D27" i="23"/>
  <c r="G25" i="23"/>
  <c r="H25" i="23" s="1"/>
  <c r="I25" i="23" s="1"/>
  <c r="D25" i="23"/>
  <c r="G24" i="23"/>
  <c r="H24" i="23" s="1"/>
  <c r="I24" i="23" s="1"/>
  <c r="D24" i="23"/>
  <c r="H23" i="23"/>
  <c r="I23" i="23" s="1"/>
  <c r="G23" i="23"/>
  <c r="D23" i="23"/>
  <c r="G22" i="23"/>
  <c r="H22" i="23" s="1"/>
  <c r="I22" i="23" s="1"/>
  <c r="D22" i="23"/>
  <c r="G21" i="23"/>
  <c r="H21" i="23" s="1"/>
  <c r="I21" i="23" s="1"/>
  <c r="D21" i="23"/>
  <c r="G19" i="23"/>
  <c r="H19" i="23" s="1"/>
  <c r="I19" i="23" s="1"/>
  <c r="D19" i="23"/>
  <c r="G18" i="23"/>
  <c r="H18" i="23" s="1"/>
  <c r="I18" i="23" s="1"/>
  <c r="D18" i="23"/>
  <c r="G17" i="23"/>
  <c r="H17" i="23" s="1"/>
  <c r="I17" i="23" s="1"/>
  <c r="D17" i="23"/>
  <c r="G16" i="23"/>
  <c r="H16" i="23" s="1"/>
  <c r="I16" i="23" s="1"/>
  <c r="D16" i="23"/>
  <c r="G15" i="23"/>
  <c r="H15" i="23" s="1"/>
  <c r="I15" i="23" s="1"/>
  <c r="D15" i="23"/>
  <c r="G14" i="23"/>
  <c r="H14" i="23" s="1"/>
  <c r="I14" i="23" s="1"/>
  <c r="D14" i="23"/>
  <c r="G13" i="23"/>
  <c r="H13" i="23" s="1"/>
  <c r="I13" i="23" s="1"/>
  <c r="D13" i="23"/>
  <c r="G12" i="23"/>
  <c r="H12" i="23" s="1"/>
  <c r="I12" i="23" s="1"/>
  <c r="D12" i="23"/>
  <c r="G11" i="23"/>
  <c r="H11" i="23" s="1"/>
  <c r="I11" i="23" s="1"/>
  <c r="D11" i="23"/>
  <c r="G10" i="23"/>
  <c r="H10" i="23" s="1"/>
  <c r="I10" i="23" s="1"/>
  <c r="D10" i="23"/>
  <c r="G9" i="23"/>
  <c r="H9" i="23" s="1"/>
  <c r="I9" i="23" s="1"/>
  <c r="D9" i="23"/>
  <c r="G8" i="23"/>
  <c r="H8" i="23" s="1"/>
  <c r="I8" i="23" s="1"/>
  <c r="D8" i="23"/>
  <c r="G7" i="23"/>
  <c r="H7" i="23" s="1"/>
  <c r="I7" i="23" s="1"/>
  <c r="D7" i="23"/>
  <c r="G6" i="23"/>
  <c r="H6" i="23" s="1"/>
  <c r="I6" i="23" s="1"/>
  <c r="D6" i="23"/>
  <c r="G5" i="23"/>
  <c r="H5" i="23" s="1"/>
  <c r="D5" i="23"/>
  <c r="I2" i="23"/>
  <c r="G46" i="22"/>
  <c r="H46" i="22" s="1"/>
  <c r="G41" i="22"/>
  <c r="G40" i="22"/>
  <c r="H40" i="22" s="1"/>
  <c r="I40" i="22" s="1"/>
  <c r="H47" i="23" l="1"/>
  <c r="I5" i="23"/>
  <c r="I47" i="23" s="1"/>
  <c r="H60" i="23"/>
  <c r="I60" i="23" s="1"/>
  <c r="I50" i="23"/>
  <c r="I46" i="22"/>
  <c r="H59" i="22"/>
  <c r="I59" i="22" s="1"/>
  <c r="D59" i="22"/>
  <c r="H58" i="22"/>
  <c r="I58" i="22" s="1"/>
  <c r="D58" i="22"/>
  <c r="H57" i="22"/>
  <c r="I57" i="22" s="1"/>
  <c r="D57" i="22"/>
  <c r="E50" i="22"/>
  <c r="G45" i="22"/>
  <c r="H45" i="22" s="1"/>
  <c r="I45" i="22" s="1"/>
  <c r="H43" i="22"/>
  <c r="I43" i="22" s="1"/>
  <c r="H42" i="22"/>
  <c r="I42" i="22" s="1"/>
  <c r="G39" i="22"/>
  <c r="H39" i="22" s="1"/>
  <c r="I39" i="22" s="1"/>
  <c r="G38" i="22"/>
  <c r="H38" i="22" s="1"/>
  <c r="I38" i="22" s="1"/>
  <c r="G37" i="22"/>
  <c r="H37" i="22" s="1"/>
  <c r="I37" i="22" s="1"/>
  <c r="G36" i="22"/>
  <c r="H36" i="22" s="1"/>
  <c r="I36" i="22" s="1"/>
  <c r="G35" i="22"/>
  <c r="H35" i="22" s="1"/>
  <c r="I35" i="22" s="1"/>
  <c r="G33" i="22"/>
  <c r="H33" i="22" s="1"/>
  <c r="I33" i="22" s="1"/>
  <c r="G32" i="22"/>
  <c r="H32" i="22" s="1"/>
  <c r="I32" i="22" s="1"/>
  <c r="G31" i="22"/>
  <c r="H31" i="22" s="1"/>
  <c r="I31" i="22" s="1"/>
  <c r="G30" i="22"/>
  <c r="H30" i="22" s="1"/>
  <c r="I30" i="22" s="1"/>
  <c r="G28" i="22"/>
  <c r="H28" i="22" s="1"/>
  <c r="I28" i="22" s="1"/>
  <c r="G27" i="22"/>
  <c r="H27" i="22" s="1"/>
  <c r="I27" i="22" s="1"/>
  <c r="G25" i="22"/>
  <c r="H25" i="22" s="1"/>
  <c r="I25" i="22" s="1"/>
  <c r="G24" i="22"/>
  <c r="H24" i="22" s="1"/>
  <c r="I24" i="22" s="1"/>
  <c r="G23" i="22"/>
  <c r="H23" i="22" s="1"/>
  <c r="I23" i="22" s="1"/>
  <c r="G22" i="22"/>
  <c r="H22" i="22" s="1"/>
  <c r="I22" i="22" s="1"/>
  <c r="G21" i="22"/>
  <c r="H21" i="22" s="1"/>
  <c r="I21" i="22" s="1"/>
  <c r="G19" i="22"/>
  <c r="H19" i="22" s="1"/>
  <c r="I19" i="22" s="1"/>
  <c r="G18" i="22"/>
  <c r="H18" i="22" s="1"/>
  <c r="I18" i="22" s="1"/>
  <c r="G17" i="22"/>
  <c r="H17" i="22" s="1"/>
  <c r="I17" i="22" s="1"/>
  <c r="G16" i="22"/>
  <c r="H16" i="22" s="1"/>
  <c r="I16" i="22" s="1"/>
  <c r="G15" i="22"/>
  <c r="H15" i="22" s="1"/>
  <c r="I15" i="22" s="1"/>
  <c r="G14" i="22"/>
  <c r="H14" i="22" s="1"/>
  <c r="I14" i="22" s="1"/>
  <c r="G13" i="22"/>
  <c r="H13" i="22" s="1"/>
  <c r="I13" i="22" s="1"/>
  <c r="G12" i="22"/>
  <c r="H12" i="22" s="1"/>
  <c r="I12" i="22" s="1"/>
  <c r="G11" i="22"/>
  <c r="H11" i="22" s="1"/>
  <c r="I11" i="22" s="1"/>
  <c r="G10" i="22"/>
  <c r="H10" i="22" s="1"/>
  <c r="I10" i="22" s="1"/>
  <c r="G9" i="22"/>
  <c r="H9" i="22" s="1"/>
  <c r="I9" i="22" s="1"/>
  <c r="G8" i="22"/>
  <c r="H8" i="22" s="1"/>
  <c r="I8" i="22" s="1"/>
  <c r="G7" i="22"/>
  <c r="H7" i="22" s="1"/>
  <c r="I7" i="22" s="1"/>
  <c r="G6" i="22"/>
  <c r="H6" i="22" s="1"/>
  <c r="G5" i="22"/>
  <c r="I61" i="23" l="1"/>
  <c r="H61" i="23"/>
  <c r="I6" i="22"/>
  <c r="G50" i="22"/>
  <c r="H50" i="22" s="1"/>
  <c r="I50" i="22" s="1"/>
  <c r="H41" i="22"/>
  <c r="I41" i="22" s="1"/>
  <c r="H5" i="22"/>
  <c r="H47" i="22" l="1"/>
  <c r="H60" i="22"/>
  <c r="I60" i="22" s="1"/>
  <c r="I5" i="22"/>
  <c r="I47" i="22" s="1"/>
  <c r="H61" i="22" l="1"/>
  <c r="I61" i="22"/>
</calcChain>
</file>

<file path=xl/sharedStrings.xml><?xml version="1.0" encoding="utf-8"?>
<sst xmlns="http://schemas.openxmlformats.org/spreadsheetml/2006/main" count="286" uniqueCount="76">
  <si>
    <t>ks</t>
  </si>
  <si>
    <t>MJ</t>
  </si>
  <si>
    <t>BEZ DPH V KČ</t>
  </si>
  <si>
    <t>STROP</t>
  </si>
  <si>
    <t>STĚNY</t>
  </si>
  <si>
    <t>CELKEM</t>
  </si>
  <si>
    <t>Mappy Fiber rovný 120x120 - potisk</t>
  </si>
  <si>
    <t>Mappy Fiber rovný bílý kruh 60</t>
  </si>
  <si>
    <t>Mappy Fiber rovný kruh 60 v barvě Ral</t>
  </si>
  <si>
    <t>Mappy Fiber rovný kruh 60 - potisk</t>
  </si>
  <si>
    <t>Mappy Fiber rovný kruh 120 v barvě Ral</t>
  </si>
  <si>
    <t>Mappy Fiber rovný kruh 120 - potisk</t>
  </si>
  <si>
    <t>PŘÍPRAVA NA ZAVĚŠENÍ</t>
  </si>
  <si>
    <t>Příprava na h. zav. s očkem - Mappy Fiber rovný</t>
  </si>
  <si>
    <t>Příprava na h. zav. bez očka - Mappy Fiber rovný</t>
  </si>
  <si>
    <t>Příprava V2</t>
  </si>
  <si>
    <t>Příprava na h. zav. s očkem - Mappy Fiber rovný kruh</t>
  </si>
  <si>
    <t>Příprava na h. zav. bez očka - Mappy Fiber rovný kruh</t>
  </si>
  <si>
    <t>ZÁVĚSNÉ SYSTÉMY</t>
  </si>
  <si>
    <t>Závěsný set 1</t>
  </si>
  <si>
    <t>Závěsný set - karabinka</t>
  </si>
  <si>
    <t>POLYURETANY</t>
  </si>
  <si>
    <t>Piramidale Anthracit 5x 100x100</t>
  </si>
  <si>
    <t>Piramidale 5x100x100 v barvě Ral</t>
  </si>
  <si>
    <t>Bugnato Anthracit 3x100x100</t>
  </si>
  <si>
    <t>Bugnato 3x100x100 v barvě Ral</t>
  </si>
  <si>
    <t>JINÉ PRODUTY</t>
  </si>
  <si>
    <t>Mappysil CR400</t>
  </si>
  <si>
    <t>m2</t>
  </si>
  <si>
    <t>Oboustranný akustický obraz 60x120</t>
  </si>
  <si>
    <t>Mappy Fiber Twin-Sound Trevira 60x120</t>
  </si>
  <si>
    <t>Montážní pěna Multikleber nehořlavá</t>
  </si>
  <si>
    <t>Tensorgrip H30</t>
  </si>
  <si>
    <t>DOPRAVA - Acoustic Solution s.r.o.</t>
  </si>
  <si>
    <t>Doprava</t>
  </si>
  <si>
    <t>MONTÁŽ ZAVĚŠENÍM</t>
  </si>
  <si>
    <t>Panel 60x120 - horizontálně (4 lanka)</t>
  </si>
  <si>
    <t>Panel 60x120 - vertikálně (2 lanka)</t>
  </si>
  <si>
    <t>panel 120x120 - horizontálně (4 lanka)</t>
  </si>
  <si>
    <t>panel kruh 120 - horizontálně (3 lanka)</t>
  </si>
  <si>
    <t>S DPH V KČ</t>
  </si>
  <si>
    <t>REALIZACE</t>
  </si>
  <si>
    <t>CELKOVÉ NÁKLADY</t>
  </si>
  <si>
    <t>NÁKLADY ZA REALIZACI</t>
  </si>
  <si>
    <t>CELKEM ZA REALIZACI</t>
  </si>
  <si>
    <t>NÁKLADY ZA MATERIÁL</t>
  </si>
  <si>
    <t>CELKEM ZA MATERIÁL</t>
  </si>
  <si>
    <t>MATERIÁLY</t>
  </si>
  <si>
    <t>DOPRAVA,  EKOLOGICKÁ LIKVIDACE ODPADŮ, DALŠÍ NÁKLADY</t>
  </si>
  <si>
    <t>X</t>
  </si>
  <si>
    <t>délka</t>
  </si>
  <si>
    <t>šířka</t>
  </si>
  <si>
    <t>výška</t>
  </si>
  <si>
    <t>plocha (m2)</t>
  </si>
  <si>
    <t>objem (m3)</t>
  </si>
  <si>
    <t>CELKEM ZA ZAKÁZKU</t>
  </si>
  <si>
    <t>ZÁVĚSNÝ KIT 4 ks</t>
  </si>
  <si>
    <t>Akustická izolační předstěna</t>
  </si>
  <si>
    <t>Akustické pásky</t>
  </si>
  <si>
    <t xml:space="preserve">Vruty </t>
  </si>
  <si>
    <t>Sádrokartonová deska</t>
  </si>
  <si>
    <t xml:space="preserve">Akustická sádrokartonová deska </t>
  </si>
  <si>
    <t>Kobercová páska</t>
  </si>
  <si>
    <t>MS polymerní tmel transparent</t>
  </si>
  <si>
    <t>Hliníkové Profily</t>
  </si>
  <si>
    <t>Doprava, lešení a jiné vybavení</t>
  </si>
  <si>
    <t>Přípravné práce, rozměření</t>
  </si>
  <si>
    <t>Úprava/řezání panelů, likvidace odpadu, hrubý úklid</t>
  </si>
  <si>
    <t>MONTÁŽ</t>
  </si>
  <si>
    <t>Předstěna, vata, izolace, 2x příklop</t>
  </si>
  <si>
    <t>Sádrová finální stěrka finish 8 kg</t>
  </si>
  <si>
    <t>Uniflot sádrová hmota 5 kg</t>
  </si>
  <si>
    <t>POLOŽKOVÝ ROZPOČET ZŠJN Krnov příčka 1 do chodby</t>
  </si>
  <si>
    <t>POLOŽKOVÝ ROZPOČET ZŠJN Krnov příčka 2 do učebny</t>
  </si>
  <si>
    <t>Akustická vata název:</t>
  </si>
  <si>
    <t>Akustický izolační panel název: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</si>
</sst>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7375E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 (Základní text)"/>
      <charset val="238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7" xfId="0" applyBorder="1"/>
    <xf numFmtId="0" fontId="0" fillId="0" borderId="2" xfId="0" applyBorder="1"/>
    <xf numFmtId="0" fontId="5" fillId="0" borderId="3" xfId="0" applyFont="1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6" fillId="0" borderId="0" xfId="0" applyFont="1"/>
    <xf numFmtId="0" fontId="1" fillId="0" borderId="0" xfId="5"/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0" borderId="12" xfId="0" applyBorder="1"/>
    <xf numFmtId="0" fontId="0" fillId="0" borderId="17" xfId="0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3" fillId="2" borderId="24" xfId="0" applyFont="1" applyFill="1" applyBorder="1"/>
    <xf numFmtId="0" fontId="0" fillId="2" borderId="24" xfId="0" applyFill="1" applyBorder="1"/>
    <xf numFmtId="1" fontId="4" fillId="2" borderId="24" xfId="0" applyNumberFormat="1" applyFont="1" applyFill="1" applyBorder="1" applyAlignment="1">
      <alignment horizontal="center"/>
    </xf>
    <xf numFmtId="1" fontId="4" fillId="2" borderId="25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2" fontId="0" fillId="2" borderId="26" xfId="0" applyNumberFormat="1" applyFill="1" applyBorder="1" applyAlignment="1">
      <alignment horizontal="center"/>
    </xf>
    <xf numFmtId="0" fontId="0" fillId="2" borderId="12" xfId="0" applyFill="1" applyBorder="1"/>
    <xf numFmtId="2" fontId="4" fillId="2" borderId="12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2" fontId="0" fillId="2" borderId="12" xfId="0" applyNumberFormat="1" applyFill="1" applyBorder="1"/>
    <xf numFmtId="2" fontId="0" fillId="0" borderId="12" xfId="0" applyNumberFormat="1" applyBorder="1"/>
    <xf numFmtId="0" fontId="0" fillId="0" borderId="12" xfId="0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0" fontId="3" fillId="2" borderId="6" xfId="0" applyFont="1" applyFill="1" applyBorder="1"/>
    <xf numFmtId="0" fontId="0" fillId="2" borderId="4" xfId="0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0" fontId="3" fillId="2" borderId="23" xfId="0" applyFont="1" applyFill="1" applyBorder="1"/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2" fontId="7" fillId="0" borderId="29" xfId="0" applyNumberFormat="1" applyFont="1" applyBorder="1" applyAlignment="1">
      <alignment horizontal="center"/>
    </xf>
    <xf numFmtId="0" fontId="3" fillId="2" borderId="30" xfId="0" applyFont="1" applyFill="1" applyBorder="1" applyAlignment="1">
      <alignment horizontal="left"/>
    </xf>
    <xf numFmtId="0" fontId="3" fillId="2" borderId="31" xfId="0" applyFont="1" applyFill="1" applyBorder="1" applyAlignment="1">
      <alignment horizontal="center"/>
    </xf>
    <xf numFmtId="0" fontId="0" fillId="0" borderId="32" xfId="0" applyBorder="1"/>
    <xf numFmtId="2" fontId="0" fillId="0" borderId="33" xfId="0" applyNumberForma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0" fillId="0" borderId="33" xfId="0" applyBorder="1"/>
    <xf numFmtId="0" fontId="3" fillId="0" borderId="34" xfId="0" applyFont="1" applyBorder="1" applyAlignment="1">
      <alignment horizontal="left"/>
    </xf>
    <xf numFmtId="2" fontId="0" fillId="0" borderId="31" xfId="0" applyNumberForma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3" xfId="0" applyBorder="1"/>
    <xf numFmtId="0" fontId="0" fillId="0" borderId="35" xfId="0" applyBorder="1"/>
    <xf numFmtId="2" fontId="0" fillId="0" borderId="36" xfId="0" applyNumberFormat="1" applyBorder="1" applyAlignment="1">
      <alignment horizontal="center"/>
    </xf>
    <xf numFmtId="0" fontId="3" fillId="2" borderId="37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1" fontId="3" fillId="2" borderId="1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6">
    <cellStyle name="Hypertextový odkaz" xfId="1" builtinId="8" hidden="1"/>
    <cellStyle name="Hypertextový odkaz" xfId="3" builtinId="8" hidden="1"/>
    <cellStyle name="Hypertextový odkaz" xfId="5" builtinId="8"/>
    <cellStyle name="Normální" xfId="0" builtinId="0"/>
    <cellStyle name="Použitý hypertextový odkaz" xfId="2" builtinId="9" hidden="1"/>
    <cellStyle name="Použitý hypertextový odkaz" xfId="4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opLeftCell="A7" zoomScale="150" zoomScaleNormal="150" workbookViewId="0">
      <selection activeCell="A12" sqref="A12"/>
    </sheetView>
  </sheetViews>
  <sheetFormatPr defaultColWidth="11.42578125" defaultRowHeight="15"/>
  <cols>
    <col min="1" max="1" width="54.140625" style="1" customWidth="1"/>
    <col min="2" max="2" width="4" style="2" customWidth="1"/>
    <col min="3" max="3" width="13.42578125" style="1" customWidth="1"/>
    <col min="4" max="4" width="17.28515625" customWidth="1"/>
    <col min="5" max="5" width="8.42578125" style="1" customWidth="1"/>
    <col min="6" max="7" width="8.42578125" style="2" customWidth="1"/>
    <col min="8" max="8" width="13.140625" style="2" customWidth="1"/>
    <col min="9" max="9" width="14.140625" customWidth="1"/>
  </cols>
  <sheetData>
    <row r="1" spans="1:11" ht="8.1" customHeight="1">
      <c r="A1" s="81" t="s">
        <v>72</v>
      </c>
      <c r="B1" s="83"/>
      <c r="C1" s="84"/>
      <c r="D1" s="85"/>
      <c r="E1" s="75" t="s">
        <v>50</v>
      </c>
      <c r="F1" s="75" t="s">
        <v>51</v>
      </c>
      <c r="G1" s="75" t="s">
        <v>52</v>
      </c>
      <c r="H1" s="75" t="s">
        <v>53</v>
      </c>
      <c r="I1" s="76" t="s">
        <v>54</v>
      </c>
    </row>
    <row r="2" spans="1:11" ht="16.5" thickBot="1">
      <c r="A2" s="82"/>
      <c r="B2" s="86"/>
      <c r="C2" s="87"/>
      <c r="D2" s="88"/>
      <c r="E2" s="77">
        <v>9.1999999999999993</v>
      </c>
      <c r="F2" s="78">
        <v>0.1</v>
      </c>
      <c r="G2" s="78">
        <v>3.32</v>
      </c>
      <c r="H2" s="79">
        <f>E2*G2</f>
        <v>30.543999999999997</v>
      </c>
      <c r="I2" s="80">
        <f>E2*F2*G2</f>
        <v>3.0543999999999998</v>
      </c>
    </row>
    <row r="3" spans="1:11" ht="15.75">
      <c r="A3" s="49" t="s">
        <v>47</v>
      </c>
      <c r="B3" s="50"/>
      <c r="C3" s="50"/>
      <c r="D3" s="50"/>
      <c r="E3" s="50"/>
      <c r="F3" s="50"/>
      <c r="G3" s="50"/>
      <c r="H3" s="51"/>
      <c r="I3" s="52"/>
      <c r="K3" s="11"/>
    </row>
    <row r="4" spans="1:11" ht="17.100000000000001" customHeight="1">
      <c r="A4" s="53" t="s">
        <v>57</v>
      </c>
      <c r="B4" s="19" t="s">
        <v>1</v>
      </c>
      <c r="C4" s="19" t="s">
        <v>2</v>
      </c>
      <c r="D4" s="19" t="s">
        <v>40</v>
      </c>
      <c r="E4" s="19" t="s">
        <v>3</v>
      </c>
      <c r="F4" s="19" t="s">
        <v>4</v>
      </c>
      <c r="G4" s="20" t="s">
        <v>5</v>
      </c>
      <c r="H4" s="20" t="s">
        <v>2</v>
      </c>
      <c r="I4" s="54" t="s">
        <v>40</v>
      </c>
    </row>
    <row r="5" spans="1:11">
      <c r="A5" s="55" t="s">
        <v>64</v>
      </c>
      <c r="B5" s="13" t="s">
        <v>28</v>
      </c>
      <c r="C5" s="14">
        <v>0</v>
      </c>
      <c r="D5" s="14">
        <f t="shared" ref="D5:D19" si="0">1.21*C5</f>
        <v>0</v>
      </c>
      <c r="E5" s="15"/>
      <c r="F5" s="17">
        <v>35</v>
      </c>
      <c r="G5" s="17">
        <f t="shared" ref="G5:G19" si="1">SUM(E5:F5)</f>
        <v>35</v>
      </c>
      <c r="H5" s="15">
        <f t="shared" ref="H5:H19" si="2">G5*C5</f>
        <v>0</v>
      </c>
      <c r="I5" s="56">
        <f>1.21*H5</f>
        <v>0</v>
      </c>
      <c r="K5" s="12"/>
    </row>
    <row r="6" spans="1:11">
      <c r="A6" s="55" t="s">
        <v>58</v>
      </c>
      <c r="B6" s="13" t="s">
        <v>0</v>
      </c>
      <c r="C6" s="14">
        <v>0</v>
      </c>
      <c r="D6" s="14">
        <f t="shared" si="0"/>
        <v>0</v>
      </c>
      <c r="E6" s="15"/>
      <c r="F6" s="17">
        <v>8</v>
      </c>
      <c r="G6" s="17">
        <f t="shared" si="1"/>
        <v>8</v>
      </c>
      <c r="H6" s="15">
        <f t="shared" si="2"/>
        <v>0</v>
      </c>
      <c r="I6" s="56">
        <f t="shared" ref="I6:I46" si="3">1.21*H6</f>
        <v>0</v>
      </c>
    </row>
    <row r="7" spans="1:11">
      <c r="A7" s="55" t="s">
        <v>59</v>
      </c>
      <c r="B7" s="13" t="s">
        <v>0</v>
      </c>
      <c r="C7" s="14">
        <v>0</v>
      </c>
      <c r="D7" s="14">
        <f t="shared" si="0"/>
        <v>0</v>
      </c>
      <c r="E7" s="15"/>
      <c r="F7" s="17">
        <v>1000</v>
      </c>
      <c r="G7" s="17">
        <f t="shared" si="1"/>
        <v>1000</v>
      </c>
      <c r="H7" s="15">
        <f t="shared" si="2"/>
        <v>0</v>
      </c>
      <c r="I7" s="56">
        <f>1.21*H7</f>
        <v>0</v>
      </c>
    </row>
    <row r="8" spans="1:11">
      <c r="A8" s="55" t="s">
        <v>60</v>
      </c>
      <c r="B8" s="13" t="s">
        <v>0</v>
      </c>
      <c r="C8" s="14">
        <v>0</v>
      </c>
      <c r="D8" s="14">
        <f t="shared" si="0"/>
        <v>0</v>
      </c>
      <c r="E8" s="15"/>
      <c r="F8" s="17">
        <v>9</v>
      </c>
      <c r="G8" s="17">
        <f t="shared" si="1"/>
        <v>9</v>
      </c>
      <c r="H8" s="15">
        <f t="shared" si="2"/>
        <v>0</v>
      </c>
      <c r="I8" s="56">
        <f t="shared" si="3"/>
        <v>0</v>
      </c>
    </row>
    <row r="9" spans="1:11">
      <c r="A9" s="55" t="s">
        <v>61</v>
      </c>
      <c r="B9" s="13" t="s">
        <v>0</v>
      </c>
      <c r="C9" s="14">
        <v>0</v>
      </c>
      <c r="D9" s="14">
        <f t="shared" si="0"/>
        <v>0</v>
      </c>
      <c r="E9" s="15"/>
      <c r="F9" s="17">
        <v>9</v>
      </c>
      <c r="G9" s="17">
        <f t="shared" si="1"/>
        <v>9</v>
      </c>
      <c r="H9" s="15">
        <f t="shared" si="2"/>
        <v>0</v>
      </c>
      <c r="I9" s="56">
        <f t="shared" si="3"/>
        <v>0</v>
      </c>
    </row>
    <row r="10" spans="1:11">
      <c r="A10" s="55" t="s">
        <v>74</v>
      </c>
      <c r="B10" s="13" t="s">
        <v>28</v>
      </c>
      <c r="C10" s="14">
        <v>0</v>
      </c>
      <c r="D10" s="14">
        <f t="shared" si="0"/>
        <v>0</v>
      </c>
      <c r="E10" s="16"/>
      <c r="F10" s="17">
        <v>35</v>
      </c>
      <c r="G10" s="17">
        <f t="shared" si="1"/>
        <v>35</v>
      </c>
      <c r="H10" s="15">
        <f t="shared" si="2"/>
        <v>0</v>
      </c>
      <c r="I10" s="56">
        <f t="shared" si="3"/>
        <v>0</v>
      </c>
    </row>
    <row r="11" spans="1:11" hidden="1">
      <c r="A11" s="55" t="s">
        <v>56</v>
      </c>
      <c r="B11" s="13" t="s">
        <v>0</v>
      </c>
      <c r="C11" s="14">
        <v>668.12</v>
      </c>
      <c r="D11" s="14">
        <f t="shared" si="0"/>
        <v>808.42520000000002</v>
      </c>
      <c r="E11" s="16"/>
      <c r="F11" s="17"/>
      <c r="G11" s="17">
        <f t="shared" si="1"/>
        <v>0</v>
      </c>
      <c r="H11" s="15">
        <f t="shared" si="2"/>
        <v>0</v>
      </c>
      <c r="I11" s="56">
        <f t="shared" si="3"/>
        <v>0</v>
      </c>
    </row>
    <row r="12" spans="1:11">
      <c r="A12" s="55" t="s">
        <v>75</v>
      </c>
      <c r="B12" s="13" t="s">
        <v>28</v>
      </c>
      <c r="C12" s="14">
        <v>0</v>
      </c>
      <c r="D12" s="14">
        <f t="shared" si="0"/>
        <v>0</v>
      </c>
      <c r="E12" s="16"/>
      <c r="F12" s="17">
        <v>35</v>
      </c>
      <c r="G12" s="17">
        <f t="shared" si="1"/>
        <v>35</v>
      </c>
      <c r="H12" s="15">
        <f t="shared" si="2"/>
        <v>0</v>
      </c>
      <c r="I12" s="56">
        <f t="shared" si="3"/>
        <v>0</v>
      </c>
    </row>
    <row r="13" spans="1:11" ht="15.95" hidden="1" customHeight="1">
      <c r="A13" s="55" t="s">
        <v>6</v>
      </c>
      <c r="B13" s="13" t="s">
        <v>0</v>
      </c>
      <c r="C13" s="14"/>
      <c r="D13" s="14">
        <f t="shared" si="0"/>
        <v>0</v>
      </c>
      <c r="E13" s="32"/>
      <c r="F13" s="38"/>
      <c r="G13" s="17">
        <f t="shared" si="1"/>
        <v>0</v>
      </c>
      <c r="H13" s="15">
        <f t="shared" si="2"/>
        <v>0</v>
      </c>
      <c r="I13" s="56">
        <f t="shared" si="3"/>
        <v>0</v>
      </c>
    </row>
    <row r="14" spans="1:11" ht="15" hidden="1" customHeight="1">
      <c r="A14" s="55" t="s">
        <v>7</v>
      </c>
      <c r="B14" s="13" t="s">
        <v>0</v>
      </c>
      <c r="C14" s="14">
        <v>348.76</v>
      </c>
      <c r="D14" s="14">
        <f t="shared" si="0"/>
        <v>421.99959999999999</v>
      </c>
      <c r="E14" s="33"/>
      <c r="F14" s="39"/>
      <c r="G14" s="17">
        <f t="shared" si="1"/>
        <v>0</v>
      </c>
      <c r="H14" s="15">
        <f t="shared" si="2"/>
        <v>0</v>
      </c>
      <c r="I14" s="56">
        <f t="shared" si="3"/>
        <v>0</v>
      </c>
    </row>
    <row r="15" spans="1:11" ht="15" hidden="1" customHeight="1">
      <c r="A15" s="55" t="s">
        <v>8</v>
      </c>
      <c r="B15" s="13" t="s">
        <v>0</v>
      </c>
      <c r="C15" s="14">
        <v>408.26</v>
      </c>
      <c r="D15" s="14">
        <f t="shared" si="0"/>
        <v>493.99459999999999</v>
      </c>
      <c r="E15" s="33"/>
      <c r="F15" s="39"/>
      <c r="G15" s="17">
        <f t="shared" si="1"/>
        <v>0</v>
      </c>
      <c r="H15" s="15">
        <f t="shared" si="2"/>
        <v>0</v>
      </c>
      <c r="I15" s="56">
        <f t="shared" si="3"/>
        <v>0</v>
      </c>
    </row>
    <row r="16" spans="1:11" ht="15" hidden="1" customHeight="1">
      <c r="A16" s="55" t="s">
        <v>9</v>
      </c>
      <c r="B16" s="13" t="s">
        <v>0</v>
      </c>
      <c r="C16" s="14"/>
      <c r="D16" s="14">
        <f t="shared" si="0"/>
        <v>0</v>
      </c>
      <c r="E16" s="33"/>
      <c r="F16" s="39"/>
      <c r="G16" s="17">
        <f t="shared" si="1"/>
        <v>0</v>
      </c>
      <c r="H16" s="15">
        <f t="shared" si="2"/>
        <v>0</v>
      </c>
      <c r="I16" s="56">
        <f t="shared" si="3"/>
        <v>0</v>
      </c>
    </row>
    <row r="17" spans="1:9" ht="15" customHeight="1">
      <c r="A17" s="55" t="s">
        <v>62</v>
      </c>
      <c r="B17" s="13" t="s">
        <v>0</v>
      </c>
      <c r="C17" s="14">
        <v>0</v>
      </c>
      <c r="D17" s="14">
        <f t="shared" si="0"/>
        <v>0</v>
      </c>
      <c r="E17" s="42"/>
      <c r="F17" s="17">
        <v>6</v>
      </c>
      <c r="G17" s="17">
        <f t="shared" si="1"/>
        <v>6</v>
      </c>
      <c r="H17" s="17">
        <f t="shared" si="2"/>
        <v>0</v>
      </c>
      <c r="I17" s="56">
        <f t="shared" si="3"/>
        <v>0</v>
      </c>
    </row>
    <row r="18" spans="1:9" ht="15" hidden="1" customHeight="1">
      <c r="A18" s="55" t="s">
        <v>10</v>
      </c>
      <c r="B18" s="13" t="s">
        <v>0</v>
      </c>
      <c r="C18" s="14">
        <v>1623.14</v>
      </c>
      <c r="D18" s="14">
        <f t="shared" si="0"/>
        <v>1963.9994000000002</v>
      </c>
      <c r="E18" s="33"/>
      <c r="F18" s="39"/>
      <c r="G18" s="17">
        <f t="shared" si="1"/>
        <v>0</v>
      </c>
      <c r="H18" s="17">
        <f t="shared" si="2"/>
        <v>0</v>
      </c>
      <c r="I18" s="56">
        <f t="shared" si="3"/>
        <v>0</v>
      </c>
    </row>
    <row r="19" spans="1:9" ht="15" hidden="1" customHeight="1">
      <c r="A19" s="55" t="s">
        <v>11</v>
      </c>
      <c r="B19" s="13" t="s">
        <v>0</v>
      </c>
      <c r="C19" s="14"/>
      <c r="D19" s="14">
        <f t="shared" si="0"/>
        <v>0</v>
      </c>
      <c r="E19" s="33"/>
      <c r="F19" s="39"/>
      <c r="G19" s="17">
        <f t="shared" si="1"/>
        <v>0</v>
      </c>
      <c r="H19" s="17">
        <f t="shared" si="2"/>
        <v>0</v>
      </c>
      <c r="I19" s="56">
        <f t="shared" si="3"/>
        <v>0</v>
      </c>
    </row>
    <row r="20" spans="1:9" ht="15.95" hidden="1" customHeight="1">
      <c r="A20" s="57" t="s">
        <v>12</v>
      </c>
      <c r="B20" s="13"/>
      <c r="C20" s="13"/>
      <c r="D20" s="13"/>
      <c r="E20" s="37"/>
      <c r="F20" s="40"/>
      <c r="G20" s="17"/>
      <c r="H20" s="17"/>
      <c r="I20" s="56"/>
    </row>
    <row r="21" spans="1:9" ht="15" hidden="1" customHeight="1">
      <c r="A21" s="55" t="s">
        <v>13</v>
      </c>
      <c r="B21" s="13" t="s">
        <v>0</v>
      </c>
      <c r="C21" s="14">
        <v>165.29</v>
      </c>
      <c r="D21" s="14">
        <f>1.21*C21</f>
        <v>200.00089999999997</v>
      </c>
      <c r="E21" s="33"/>
      <c r="F21" s="39"/>
      <c r="G21" s="17">
        <f>SUM(E21:F21)</f>
        <v>0</v>
      </c>
      <c r="H21" s="17">
        <f>G21*C21</f>
        <v>0</v>
      </c>
      <c r="I21" s="56">
        <f t="shared" si="3"/>
        <v>0</v>
      </c>
    </row>
    <row r="22" spans="1:9" ht="15" hidden="1" customHeight="1">
      <c r="A22" s="55" t="s">
        <v>14</v>
      </c>
      <c r="B22" s="13" t="s">
        <v>0</v>
      </c>
      <c r="C22" s="14">
        <v>140.5</v>
      </c>
      <c r="D22" s="14">
        <f>1.21*C22</f>
        <v>170.005</v>
      </c>
      <c r="E22" s="33"/>
      <c r="F22" s="39"/>
      <c r="G22" s="17">
        <f>SUM(E22:F22)</f>
        <v>0</v>
      </c>
      <c r="H22" s="17">
        <f>G22*C22</f>
        <v>0</v>
      </c>
      <c r="I22" s="56">
        <f t="shared" si="3"/>
        <v>0</v>
      </c>
    </row>
    <row r="23" spans="1:9" ht="15" hidden="1" customHeight="1">
      <c r="A23" s="55" t="s">
        <v>15</v>
      </c>
      <c r="B23" s="13" t="s">
        <v>0</v>
      </c>
      <c r="C23" s="14">
        <v>54.55</v>
      </c>
      <c r="D23" s="14">
        <f>1.21*C23</f>
        <v>66.005499999999998</v>
      </c>
      <c r="E23" s="33"/>
      <c r="F23" s="39"/>
      <c r="G23" s="17">
        <f>SUM(E23:F23)</f>
        <v>0</v>
      </c>
      <c r="H23" s="17">
        <f>G23*C23</f>
        <v>0</v>
      </c>
      <c r="I23" s="56">
        <f t="shared" si="3"/>
        <v>0</v>
      </c>
    </row>
    <row r="24" spans="1:9" ht="15" hidden="1" customHeight="1">
      <c r="A24" s="55" t="s">
        <v>16</v>
      </c>
      <c r="B24" s="13" t="s">
        <v>0</v>
      </c>
      <c r="C24" s="14">
        <v>123.97</v>
      </c>
      <c r="D24" s="14">
        <f>1.21*C24</f>
        <v>150.00369999999998</v>
      </c>
      <c r="E24" s="33"/>
      <c r="F24" s="39"/>
      <c r="G24" s="17">
        <f>SUM(E24:F24)</f>
        <v>0</v>
      </c>
      <c r="H24" s="17">
        <f>G24*C24</f>
        <v>0</v>
      </c>
      <c r="I24" s="56">
        <f t="shared" si="3"/>
        <v>0</v>
      </c>
    </row>
    <row r="25" spans="1:9" ht="15" hidden="1" customHeight="1">
      <c r="A25" s="55" t="s">
        <v>17</v>
      </c>
      <c r="B25" s="13" t="s">
        <v>0</v>
      </c>
      <c r="C25" s="14">
        <v>107.44</v>
      </c>
      <c r="D25" s="14">
        <f>1.21*C25</f>
        <v>130.00239999999999</v>
      </c>
      <c r="E25" s="33"/>
      <c r="F25" s="39"/>
      <c r="G25" s="17">
        <f>SUM(E25:F25)</f>
        <v>0</v>
      </c>
      <c r="H25" s="17">
        <f>G25*C25</f>
        <v>0</v>
      </c>
      <c r="I25" s="56">
        <f t="shared" si="3"/>
        <v>0</v>
      </c>
    </row>
    <row r="26" spans="1:9" ht="15.95" hidden="1" customHeight="1">
      <c r="A26" s="57" t="s">
        <v>18</v>
      </c>
      <c r="B26" s="13"/>
      <c r="C26" s="13"/>
      <c r="D26" s="13"/>
      <c r="E26" s="37"/>
      <c r="F26" s="40"/>
      <c r="G26" s="17"/>
      <c r="H26" s="17"/>
      <c r="I26" s="56"/>
    </row>
    <row r="27" spans="1:9" ht="15" hidden="1" customHeight="1">
      <c r="A27" s="55" t="s">
        <v>19</v>
      </c>
      <c r="B27" s="13" t="s">
        <v>0</v>
      </c>
      <c r="C27" s="14">
        <v>85.95</v>
      </c>
      <c r="D27" s="14">
        <f>1.21*C27</f>
        <v>103.9995</v>
      </c>
      <c r="E27" s="33"/>
      <c r="F27" s="39"/>
      <c r="G27" s="17">
        <f>SUM(E27:F27)</f>
        <v>0</v>
      </c>
      <c r="H27" s="17">
        <f>G27*C27</f>
        <v>0</v>
      </c>
      <c r="I27" s="56">
        <f t="shared" si="3"/>
        <v>0</v>
      </c>
    </row>
    <row r="28" spans="1:9" ht="15" hidden="1" customHeight="1">
      <c r="A28" s="55" t="s">
        <v>20</v>
      </c>
      <c r="B28" s="13" t="s">
        <v>0</v>
      </c>
      <c r="C28" s="14">
        <v>136.36000000000001</v>
      </c>
      <c r="D28" s="14">
        <f>1.21*C28</f>
        <v>164.99560000000002</v>
      </c>
      <c r="E28" s="33"/>
      <c r="F28" s="39"/>
      <c r="G28" s="17">
        <f>SUM(E28:F28)</f>
        <v>0</v>
      </c>
      <c r="H28" s="17">
        <f>G28*C28</f>
        <v>0</v>
      </c>
      <c r="I28" s="56">
        <f t="shared" si="3"/>
        <v>0</v>
      </c>
    </row>
    <row r="29" spans="1:9" ht="15.95" hidden="1" customHeight="1">
      <c r="A29" s="57" t="s">
        <v>21</v>
      </c>
      <c r="B29" s="13"/>
      <c r="C29" s="13"/>
      <c r="D29" s="13"/>
      <c r="E29" s="37"/>
      <c r="F29" s="40"/>
      <c r="G29" s="17"/>
      <c r="H29" s="17"/>
      <c r="I29" s="56"/>
    </row>
    <row r="30" spans="1:9" ht="15" hidden="1" customHeight="1">
      <c r="A30" s="55" t="s">
        <v>22</v>
      </c>
      <c r="B30" s="13" t="s">
        <v>0</v>
      </c>
      <c r="C30" s="14">
        <v>361.98</v>
      </c>
      <c r="D30" s="14">
        <f>1.21*C30</f>
        <v>437.99580000000003</v>
      </c>
      <c r="E30" s="33"/>
      <c r="F30" s="39"/>
      <c r="G30" s="17">
        <f>SUM(E30:F30)</f>
        <v>0</v>
      </c>
      <c r="H30" s="17">
        <f>G30*C30</f>
        <v>0</v>
      </c>
      <c r="I30" s="56">
        <f t="shared" si="3"/>
        <v>0</v>
      </c>
    </row>
    <row r="31" spans="1:9" ht="15" hidden="1" customHeight="1">
      <c r="A31" s="55" t="s">
        <v>23</v>
      </c>
      <c r="B31" s="13" t="s">
        <v>0</v>
      </c>
      <c r="C31" s="14">
        <v>461.98</v>
      </c>
      <c r="D31" s="14">
        <f>1.21*C31</f>
        <v>558.99580000000003</v>
      </c>
      <c r="E31" s="33"/>
      <c r="F31" s="39"/>
      <c r="G31" s="17">
        <f>SUM(E31:F31)</f>
        <v>0</v>
      </c>
      <c r="H31" s="17">
        <f>G31*C31</f>
        <v>0</v>
      </c>
      <c r="I31" s="56">
        <f t="shared" si="3"/>
        <v>0</v>
      </c>
    </row>
    <row r="32" spans="1:9" ht="15" hidden="1" customHeight="1">
      <c r="A32" s="55" t="s">
        <v>24</v>
      </c>
      <c r="B32" s="13" t="s">
        <v>0</v>
      </c>
      <c r="C32" s="14">
        <v>179.34</v>
      </c>
      <c r="D32" s="14">
        <f>1.21*C32</f>
        <v>217.00139999999999</v>
      </c>
      <c r="E32" s="33"/>
      <c r="F32" s="39"/>
      <c r="G32" s="17">
        <f>SUM(E32:F32)</f>
        <v>0</v>
      </c>
      <c r="H32" s="17">
        <f>G32*C32</f>
        <v>0</v>
      </c>
      <c r="I32" s="56">
        <f t="shared" si="3"/>
        <v>0</v>
      </c>
    </row>
    <row r="33" spans="1:9" ht="15" hidden="1" customHeight="1">
      <c r="A33" s="55" t="s">
        <v>25</v>
      </c>
      <c r="B33" s="13" t="s">
        <v>0</v>
      </c>
      <c r="C33" s="14">
        <v>279.33999999999997</v>
      </c>
      <c r="D33" s="14">
        <f>1.21*C33</f>
        <v>338.00139999999993</v>
      </c>
      <c r="E33" s="33"/>
      <c r="F33" s="39"/>
      <c r="G33" s="17">
        <f>SUM(E33:F33)</f>
        <v>0</v>
      </c>
      <c r="H33" s="17">
        <f>G33*C33</f>
        <v>0</v>
      </c>
      <c r="I33" s="56">
        <f t="shared" si="3"/>
        <v>0</v>
      </c>
    </row>
    <row r="34" spans="1:9" ht="15.95" hidden="1" customHeight="1">
      <c r="A34" s="57" t="s">
        <v>26</v>
      </c>
      <c r="B34" s="13"/>
      <c r="C34" s="13"/>
      <c r="D34" s="13"/>
      <c r="E34" s="37"/>
      <c r="F34" s="40"/>
      <c r="G34" s="41"/>
      <c r="H34" s="41"/>
      <c r="I34" s="58"/>
    </row>
    <row r="35" spans="1:9" ht="15" hidden="1" customHeight="1">
      <c r="A35" s="55" t="s">
        <v>27</v>
      </c>
      <c r="B35" s="13" t="s">
        <v>28</v>
      </c>
      <c r="C35" s="14">
        <v>733.06</v>
      </c>
      <c r="D35" s="14">
        <f>1.21*C35</f>
        <v>887.00259999999992</v>
      </c>
      <c r="E35" s="33"/>
      <c r="F35" s="39"/>
      <c r="G35" s="17">
        <f t="shared" ref="G35:G39" si="4">SUM(E35:F35)</f>
        <v>0</v>
      </c>
      <c r="H35" s="17">
        <f t="shared" ref="H35:H43" si="5">G35*C35</f>
        <v>0</v>
      </c>
      <c r="I35" s="56">
        <f t="shared" ref="I35:I39" si="6">1.21*H35</f>
        <v>0</v>
      </c>
    </row>
    <row r="36" spans="1:9" ht="15" hidden="1" customHeight="1">
      <c r="A36" s="55" t="s">
        <v>29</v>
      </c>
      <c r="B36" s="13" t="s">
        <v>0</v>
      </c>
      <c r="C36" s="14">
        <v>1980.74</v>
      </c>
      <c r="D36" s="14">
        <f t="shared" ref="D36:D39" si="7">1.21*C36</f>
        <v>2396.6954000000001</v>
      </c>
      <c r="E36" s="33"/>
      <c r="F36" s="39"/>
      <c r="G36" s="17">
        <f t="shared" si="4"/>
        <v>0</v>
      </c>
      <c r="H36" s="17">
        <f t="shared" si="5"/>
        <v>0</v>
      </c>
      <c r="I36" s="56">
        <f t="shared" si="6"/>
        <v>0</v>
      </c>
    </row>
    <row r="37" spans="1:9" ht="15" hidden="1" customHeight="1">
      <c r="A37" s="55" t="s">
        <v>30</v>
      </c>
      <c r="B37" s="13" t="s">
        <v>0</v>
      </c>
      <c r="C37" s="14">
        <v>2474</v>
      </c>
      <c r="D37" s="14">
        <f t="shared" si="7"/>
        <v>2993.54</v>
      </c>
      <c r="E37" s="33"/>
      <c r="F37" s="39"/>
      <c r="G37" s="17">
        <f t="shared" si="4"/>
        <v>0</v>
      </c>
      <c r="H37" s="17">
        <f t="shared" si="5"/>
        <v>0</v>
      </c>
      <c r="I37" s="56">
        <f t="shared" si="6"/>
        <v>0</v>
      </c>
    </row>
    <row r="38" spans="1:9" ht="15" hidden="1" customHeight="1">
      <c r="A38" s="55"/>
      <c r="B38" s="13" t="s">
        <v>0</v>
      </c>
      <c r="C38" s="14"/>
      <c r="D38" s="14">
        <f t="shared" si="7"/>
        <v>0</v>
      </c>
      <c r="E38" s="33"/>
      <c r="F38" s="39"/>
      <c r="G38" s="17">
        <f t="shared" si="4"/>
        <v>0</v>
      </c>
      <c r="H38" s="17">
        <f t="shared" si="5"/>
        <v>0</v>
      </c>
      <c r="I38" s="56">
        <f t="shared" si="6"/>
        <v>0</v>
      </c>
    </row>
    <row r="39" spans="1:9" ht="15" hidden="1" customHeight="1">
      <c r="A39" s="55"/>
      <c r="B39" s="13" t="s">
        <v>0</v>
      </c>
      <c r="C39" s="14"/>
      <c r="D39" s="14">
        <f t="shared" si="7"/>
        <v>0</v>
      </c>
      <c r="E39" s="33"/>
      <c r="F39" s="39"/>
      <c r="G39" s="17">
        <f t="shared" si="4"/>
        <v>0</v>
      </c>
      <c r="H39" s="17">
        <f t="shared" si="5"/>
        <v>0</v>
      </c>
      <c r="I39" s="56">
        <f t="shared" si="6"/>
        <v>0</v>
      </c>
    </row>
    <row r="40" spans="1:9" ht="15" customHeight="1">
      <c r="A40" s="55" t="s">
        <v>71</v>
      </c>
      <c r="B40" s="13" t="s">
        <v>0</v>
      </c>
      <c r="C40" s="14">
        <v>0</v>
      </c>
      <c r="D40" s="14">
        <f>1.21*C40</f>
        <v>0</v>
      </c>
      <c r="E40" s="42"/>
      <c r="F40" s="43">
        <v>3</v>
      </c>
      <c r="G40" s="17">
        <f>SUM(E40:F40)</f>
        <v>3</v>
      </c>
      <c r="H40" s="17">
        <f>G40*C40</f>
        <v>0</v>
      </c>
      <c r="I40" s="56">
        <f>1.21*H40</f>
        <v>0</v>
      </c>
    </row>
    <row r="41" spans="1:9">
      <c r="A41" s="55" t="s">
        <v>70</v>
      </c>
      <c r="B41" s="13" t="s">
        <v>0</v>
      </c>
      <c r="C41" s="14">
        <v>0</v>
      </c>
      <c r="D41" s="14">
        <f>1.21*C41</f>
        <v>0</v>
      </c>
      <c r="E41" s="15"/>
      <c r="F41" s="17">
        <v>3</v>
      </c>
      <c r="G41" s="44">
        <f>SUM(E41:F41)</f>
        <v>3</v>
      </c>
      <c r="H41" s="17">
        <f t="shared" si="5"/>
        <v>0</v>
      </c>
      <c r="I41" s="56">
        <f t="shared" si="3"/>
        <v>0</v>
      </c>
    </row>
    <row r="42" spans="1:9" ht="15" hidden="1" customHeight="1">
      <c r="A42" s="55" t="s">
        <v>31</v>
      </c>
      <c r="B42" s="13" t="s">
        <v>0</v>
      </c>
      <c r="C42" s="14">
        <v>210</v>
      </c>
      <c r="D42" s="14">
        <f>1.21*C42</f>
        <v>254.1</v>
      </c>
      <c r="E42" s="15" t="s">
        <v>49</v>
      </c>
      <c r="F42" s="17" t="s">
        <v>49</v>
      </c>
      <c r="G42" s="17"/>
      <c r="H42" s="15">
        <f t="shared" si="5"/>
        <v>0</v>
      </c>
      <c r="I42" s="56">
        <f t="shared" si="3"/>
        <v>0</v>
      </c>
    </row>
    <row r="43" spans="1:9" ht="15" hidden="1" customHeight="1">
      <c r="A43" s="55" t="s">
        <v>32</v>
      </c>
      <c r="B43" s="13" t="s">
        <v>0</v>
      </c>
      <c r="C43" s="14">
        <v>269.42</v>
      </c>
      <c r="D43" s="14">
        <f>1.21*C43</f>
        <v>325.9982</v>
      </c>
      <c r="E43" s="15" t="s">
        <v>49</v>
      </c>
      <c r="F43" s="17" t="s">
        <v>49</v>
      </c>
      <c r="G43" s="17"/>
      <c r="H43" s="15">
        <f t="shared" si="5"/>
        <v>0</v>
      </c>
      <c r="I43" s="56">
        <f t="shared" si="3"/>
        <v>0</v>
      </c>
    </row>
    <row r="44" spans="1:9" ht="15.95" hidden="1" customHeight="1">
      <c r="A44" s="57" t="s">
        <v>33</v>
      </c>
      <c r="B44" s="13"/>
      <c r="C44" s="13"/>
      <c r="D44" s="13"/>
      <c r="E44" s="21"/>
      <c r="F44" s="41"/>
      <c r="G44" s="17"/>
      <c r="H44" s="15"/>
      <c r="I44" s="56"/>
    </row>
    <row r="45" spans="1:9" ht="15" hidden="1" customHeight="1">
      <c r="A45" s="55" t="s">
        <v>34</v>
      </c>
      <c r="B45" s="13" t="s">
        <v>0</v>
      </c>
      <c r="C45" s="14"/>
      <c r="D45" s="14">
        <f>1.21*C45</f>
        <v>0</v>
      </c>
      <c r="E45" s="15"/>
      <c r="F45" s="17"/>
      <c r="G45" s="17">
        <f>SUM(E45:F45)</f>
        <v>0</v>
      </c>
      <c r="H45" s="15">
        <f>G45*C45</f>
        <v>0</v>
      </c>
      <c r="I45" s="56">
        <f t="shared" si="3"/>
        <v>0</v>
      </c>
    </row>
    <row r="46" spans="1:9" ht="15" customHeight="1">
      <c r="A46" s="55" t="s">
        <v>63</v>
      </c>
      <c r="B46" s="13" t="s">
        <v>0</v>
      </c>
      <c r="C46" s="14">
        <v>0</v>
      </c>
      <c r="D46" s="14">
        <f>1.21*C46</f>
        <v>0</v>
      </c>
      <c r="E46" s="15"/>
      <c r="F46" s="17">
        <v>3</v>
      </c>
      <c r="G46" s="17">
        <f>SUM(E46:F46)</f>
        <v>3</v>
      </c>
      <c r="H46" s="15">
        <f>G46*C46</f>
        <v>0</v>
      </c>
      <c r="I46" s="56">
        <f t="shared" si="3"/>
        <v>0</v>
      </c>
    </row>
    <row r="47" spans="1:9" ht="16.5" thickBot="1">
      <c r="A47" s="45" t="s">
        <v>45</v>
      </c>
      <c r="B47" s="46"/>
      <c r="C47" s="47"/>
      <c r="D47" s="47"/>
      <c r="E47" s="34" t="s">
        <v>46</v>
      </c>
      <c r="F47" s="35"/>
      <c r="G47" s="35"/>
      <c r="H47" s="35">
        <f>SUM(H5:H46)</f>
        <v>0</v>
      </c>
      <c r="I47" s="36">
        <f>SUM(I5:I46)</f>
        <v>0</v>
      </c>
    </row>
    <row r="48" spans="1:9" ht="15.75">
      <c r="A48" s="59" t="s">
        <v>41</v>
      </c>
      <c r="B48" s="25"/>
      <c r="C48" s="25"/>
      <c r="D48" s="25"/>
      <c r="E48" s="26"/>
      <c r="F48" s="26"/>
      <c r="G48" s="27"/>
      <c r="H48" s="27"/>
      <c r="I48" s="60"/>
    </row>
    <row r="49" spans="1:9" ht="15.75">
      <c r="A49" s="53" t="s">
        <v>68</v>
      </c>
      <c r="B49" s="19" t="s">
        <v>1</v>
      </c>
      <c r="C49" s="19" t="s">
        <v>2</v>
      </c>
      <c r="D49" s="19" t="s">
        <v>40</v>
      </c>
      <c r="E49" s="19" t="s">
        <v>3</v>
      </c>
      <c r="F49" s="19" t="s">
        <v>4</v>
      </c>
      <c r="G49" s="20" t="s">
        <v>5</v>
      </c>
      <c r="H49" s="20" t="s">
        <v>2</v>
      </c>
      <c r="I49" s="54" t="s">
        <v>40</v>
      </c>
    </row>
    <row r="50" spans="1:9">
      <c r="A50" s="55" t="s">
        <v>69</v>
      </c>
      <c r="B50" s="13" t="s">
        <v>28</v>
      </c>
      <c r="C50" s="14">
        <v>0</v>
      </c>
      <c r="D50" s="14">
        <f t="shared" ref="D50" si="8">1.21*C50</f>
        <v>0</v>
      </c>
      <c r="E50" s="18">
        <f>E5</f>
        <v>0</v>
      </c>
      <c r="F50" s="14">
        <v>35</v>
      </c>
      <c r="G50" s="17">
        <f>SUM(E50:F50)</f>
        <v>35</v>
      </c>
      <c r="H50" s="15">
        <f>G50*C50</f>
        <v>0</v>
      </c>
      <c r="I50" s="56">
        <f>1.21*H50</f>
        <v>0</v>
      </c>
    </row>
    <row r="51" spans="1:9" ht="15.75" hidden="1">
      <c r="A51" s="61" t="s">
        <v>35</v>
      </c>
      <c r="B51" s="62"/>
      <c r="C51" s="62"/>
      <c r="D51" s="63"/>
      <c r="E51" s="64"/>
      <c r="F51" s="64"/>
      <c r="G51" s="65"/>
      <c r="H51" s="65"/>
      <c r="I51" s="66"/>
    </row>
    <row r="52" spans="1:9" hidden="1">
      <c r="A52" s="67" t="s">
        <v>36</v>
      </c>
      <c r="B52" s="62" t="s">
        <v>0</v>
      </c>
      <c r="C52" s="62"/>
      <c r="D52" s="63"/>
      <c r="E52" s="65"/>
      <c r="F52" s="65"/>
      <c r="G52" s="65"/>
      <c r="H52" s="65"/>
      <c r="I52" s="66"/>
    </row>
    <row r="53" spans="1:9" hidden="1">
      <c r="A53" s="67" t="s">
        <v>37</v>
      </c>
      <c r="B53" s="62" t="s">
        <v>0</v>
      </c>
      <c r="C53" s="62"/>
      <c r="D53" s="63"/>
      <c r="E53" s="65"/>
      <c r="F53" s="65"/>
      <c r="G53" s="65"/>
      <c r="H53" s="65"/>
      <c r="I53" s="66"/>
    </row>
    <row r="54" spans="1:9" hidden="1">
      <c r="A54" s="67" t="s">
        <v>38</v>
      </c>
      <c r="B54" s="62" t="s">
        <v>0</v>
      </c>
      <c r="C54" s="62"/>
      <c r="D54" s="63"/>
      <c r="E54" s="65"/>
      <c r="F54" s="65"/>
      <c r="G54" s="65"/>
      <c r="H54" s="65"/>
      <c r="I54" s="66"/>
    </row>
    <row r="55" spans="1:9" hidden="1">
      <c r="A55" s="67" t="s">
        <v>39</v>
      </c>
      <c r="B55" s="62" t="s">
        <v>0</v>
      </c>
      <c r="C55" s="62"/>
      <c r="D55" s="63"/>
      <c r="E55" s="65"/>
      <c r="F55" s="65"/>
      <c r="G55" s="65"/>
      <c r="H55" s="65"/>
      <c r="I55" s="66"/>
    </row>
    <row r="56" spans="1:9" ht="15.75">
      <c r="A56" s="53" t="s">
        <v>48</v>
      </c>
      <c r="B56" s="19" t="s">
        <v>1</v>
      </c>
      <c r="C56" s="19" t="s">
        <v>2</v>
      </c>
      <c r="D56" s="19" t="s">
        <v>40</v>
      </c>
      <c r="E56" s="19"/>
      <c r="F56" s="19"/>
      <c r="G56" s="20" t="s">
        <v>5</v>
      </c>
      <c r="H56" s="20" t="s">
        <v>2</v>
      </c>
      <c r="I56" s="54" t="s">
        <v>40</v>
      </c>
    </row>
    <row r="57" spans="1:9">
      <c r="A57" s="55" t="s">
        <v>65</v>
      </c>
      <c r="B57" s="13" t="s">
        <v>0</v>
      </c>
      <c r="C57" s="13">
        <v>0</v>
      </c>
      <c r="D57" s="14">
        <f>1.21*C57</f>
        <v>0</v>
      </c>
      <c r="E57" s="15" t="s">
        <v>49</v>
      </c>
      <c r="F57" s="15" t="s">
        <v>49</v>
      </c>
      <c r="G57" s="15">
        <v>1</v>
      </c>
      <c r="H57" s="15">
        <f>G57*C57</f>
        <v>0</v>
      </c>
      <c r="I57" s="56">
        <f>1.21*H57</f>
        <v>0</v>
      </c>
    </row>
    <row r="58" spans="1:9">
      <c r="A58" s="55" t="s">
        <v>66</v>
      </c>
      <c r="B58" s="13" t="s">
        <v>0</v>
      </c>
      <c r="C58" s="13">
        <v>0</v>
      </c>
      <c r="D58" s="14">
        <f>1.21*C58</f>
        <v>0</v>
      </c>
      <c r="E58" s="15" t="s">
        <v>49</v>
      </c>
      <c r="F58" s="15" t="s">
        <v>49</v>
      </c>
      <c r="G58" s="15">
        <v>1</v>
      </c>
      <c r="H58" s="15">
        <f>G58*C58</f>
        <v>0</v>
      </c>
      <c r="I58" s="56">
        <f t="shared" ref="I58:I59" si="9">1.21*H58</f>
        <v>0</v>
      </c>
    </row>
    <row r="59" spans="1:9" ht="15.75" thickBot="1">
      <c r="A59" s="68" t="s">
        <v>67</v>
      </c>
      <c r="B59" s="22" t="s">
        <v>0</v>
      </c>
      <c r="C59" s="22">
        <v>0</v>
      </c>
      <c r="D59" s="23">
        <f>1.21*C59</f>
        <v>0</v>
      </c>
      <c r="E59" s="24" t="s">
        <v>49</v>
      </c>
      <c r="F59" s="24" t="s">
        <v>49</v>
      </c>
      <c r="G59" s="24">
        <v>1</v>
      </c>
      <c r="H59" s="24">
        <f>G59*C59</f>
        <v>0</v>
      </c>
      <c r="I59" s="69">
        <f t="shared" si="9"/>
        <v>0</v>
      </c>
    </row>
    <row r="60" spans="1:9" ht="16.5" thickBot="1">
      <c r="A60" s="48" t="s">
        <v>43</v>
      </c>
      <c r="B60" s="29"/>
      <c r="C60" s="29"/>
      <c r="D60" s="29"/>
      <c r="E60" s="28" t="s">
        <v>44</v>
      </c>
      <c r="F60" s="28"/>
      <c r="G60" s="29"/>
      <c r="H60" s="30">
        <f>SUM(H50:H59)</f>
        <v>0</v>
      </c>
      <c r="I60" s="31">
        <f>1.21*H60</f>
        <v>0</v>
      </c>
    </row>
    <row r="61" spans="1:9" ht="16.5" thickBot="1">
      <c r="A61" s="70" t="s">
        <v>42</v>
      </c>
      <c r="B61" s="71"/>
      <c r="C61" s="71"/>
      <c r="D61" s="71"/>
      <c r="E61" s="72" t="s">
        <v>55</v>
      </c>
      <c r="F61" s="71"/>
      <c r="G61" s="71"/>
      <c r="H61" s="73">
        <f>H47+H60</f>
        <v>0</v>
      </c>
      <c r="I61" s="74">
        <f>I47+I60</f>
        <v>0</v>
      </c>
    </row>
    <row r="62" spans="1:9">
      <c r="A62" s="3"/>
      <c r="I62" s="4"/>
    </row>
    <row r="63" spans="1:9">
      <c r="A63" s="3"/>
      <c r="I63" s="4"/>
    </row>
    <row r="64" spans="1:9">
      <c r="A64" s="3"/>
      <c r="I64" s="4"/>
    </row>
    <row r="65" spans="1:9">
      <c r="A65" s="3"/>
      <c r="I65" s="4"/>
    </row>
    <row r="66" spans="1:9">
      <c r="A66" s="5"/>
      <c r="I66" s="4"/>
    </row>
    <row r="67" spans="1:9">
      <c r="A67" s="5"/>
      <c r="I67" s="4"/>
    </row>
    <row r="68" spans="1:9">
      <c r="A68" s="5"/>
      <c r="I68" s="4"/>
    </row>
    <row r="69" spans="1:9">
      <c r="A69" s="5"/>
      <c r="I69" s="4"/>
    </row>
    <row r="70" spans="1:9">
      <c r="A70" s="5"/>
      <c r="I70" s="4"/>
    </row>
    <row r="71" spans="1:9">
      <c r="A71" s="5"/>
      <c r="I71" s="4"/>
    </row>
    <row r="72" spans="1:9">
      <c r="A72" s="5"/>
      <c r="I72" s="4"/>
    </row>
    <row r="73" spans="1:9">
      <c r="A73" s="5"/>
      <c r="I73" s="4"/>
    </row>
    <row r="74" spans="1:9">
      <c r="A74" s="5"/>
      <c r="I74" s="4"/>
    </row>
    <row r="75" spans="1:9">
      <c r="A75" s="5"/>
      <c r="I75" s="4"/>
    </row>
    <row r="76" spans="1:9">
      <c r="A76" s="5"/>
      <c r="I76" s="4"/>
    </row>
    <row r="77" spans="1:9">
      <c r="A77" s="5"/>
      <c r="I77" s="4"/>
    </row>
    <row r="78" spans="1:9" ht="15" customHeight="1" thickBot="1">
      <c r="A78" s="6"/>
      <c r="B78" s="7"/>
      <c r="C78" s="8"/>
      <c r="D78" s="9"/>
      <c r="E78" s="8"/>
      <c r="F78" s="7"/>
      <c r="G78" s="7"/>
      <c r="H78" s="7"/>
      <c r="I78" s="10"/>
    </row>
  </sheetData>
  <mergeCells count="2">
    <mergeCell ref="A1:A2"/>
    <mergeCell ref="B1:D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zoomScale="150" zoomScaleNormal="150" workbookViewId="0">
      <selection activeCell="A12" sqref="A12"/>
    </sheetView>
  </sheetViews>
  <sheetFormatPr defaultColWidth="11.42578125" defaultRowHeight="15"/>
  <cols>
    <col min="1" max="1" width="54.140625" style="1" customWidth="1"/>
    <col min="2" max="2" width="4" style="2" customWidth="1"/>
    <col min="3" max="3" width="13.42578125" style="1" customWidth="1"/>
    <col min="4" max="4" width="17.28515625" customWidth="1"/>
    <col min="5" max="5" width="8.42578125" style="1" customWidth="1"/>
    <col min="6" max="7" width="8.42578125" style="2" customWidth="1"/>
    <col min="8" max="8" width="13.140625" style="2" customWidth="1"/>
    <col min="9" max="9" width="14.140625" customWidth="1"/>
  </cols>
  <sheetData>
    <row r="1" spans="1:11" ht="8.1" customHeight="1">
      <c r="A1" s="81" t="s">
        <v>73</v>
      </c>
      <c r="B1" s="83"/>
      <c r="C1" s="84"/>
      <c r="D1" s="85"/>
      <c r="E1" s="75" t="s">
        <v>50</v>
      </c>
      <c r="F1" s="75" t="s">
        <v>51</v>
      </c>
      <c r="G1" s="75" t="s">
        <v>52</v>
      </c>
      <c r="H1" s="75" t="s">
        <v>53</v>
      </c>
      <c r="I1" s="76" t="s">
        <v>54</v>
      </c>
    </row>
    <row r="2" spans="1:11" ht="16.5" thickBot="1">
      <c r="A2" s="82"/>
      <c r="B2" s="86"/>
      <c r="C2" s="87"/>
      <c r="D2" s="88"/>
      <c r="E2" s="77">
        <v>7</v>
      </c>
      <c r="F2" s="78">
        <v>0.1</v>
      </c>
      <c r="G2" s="78">
        <v>3.32</v>
      </c>
      <c r="H2" s="79">
        <f>E2*G2</f>
        <v>23.24</v>
      </c>
      <c r="I2" s="80">
        <f>E2*F2*G2</f>
        <v>2.3240000000000003</v>
      </c>
    </row>
    <row r="3" spans="1:11" ht="15.75">
      <c r="A3" s="49" t="s">
        <v>47</v>
      </c>
      <c r="B3" s="50"/>
      <c r="C3" s="50"/>
      <c r="D3" s="50"/>
      <c r="E3" s="50"/>
      <c r="F3" s="50"/>
      <c r="G3" s="50"/>
      <c r="H3" s="51"/>
      <c r="I3" s="52"/>
      <c r="K3" s="11"/>
    </row>
    <row r="4" spans="1:11" ht="17.100000000000001" customHeight="1">
      <c r="A4" s="53" t="s">
        <v>57</v>
      </c>
      <c r="B4" s="19" t="s">
        <v>1</v>
      </c>
      <c r="C4" s="19" t="s">
        <v>2</v>
      </c>
      <c r="D4" s="19" t="s">
        <v>40</v>
      </c>
      <c r="E4" s="19" t="s">
        <v>3</v>
      </c>
      <c r="F4" s="19" t="s">
        <v>4</v>
      </c>
      <c r="G4" s="20" t="s">
        <v>5</v>
      </c>
      <c r="H4" s="20" t="s">
        <v>2</v>
      </c>
      <c r="I4" s="54" t="s">
        <v>40</v>
      </c>
    </row>
    <row r="5" spans="1:11">
      <c r="A5" s="55" t="s">
        <v>64</v>
      </c>
      <c r="B5" s="13" t="s">
        <v>28</v>
      </c>
      <c r="C5" s="14">
        <v>0</v>
      </c>
      <c r="D5" s="14">
        <f t="shared" ref="D5:D19" si="0">1.21*C5</f>
        <v>0</v>
      </c>
      <c r="E5" s="15"/>
      <c r="F5" s="17">
        <v>23</v>
      </c>
      <c r="G5" s="17">
        <f t="shared" ref="G5:G19" si="1">SUM(E5:F5)</f>
        <v>23</v>
      </c>
      <c r="H5" s="15">
        <f t="shared" ref="H5:H19" si="2">G5*C5</f>
        <v>0</v>
      </c>
      <c r="I5" s="56">
        <f>1.21*H5</f>
        <v>0</v>
      </c>
      <c r="K5" s="12"/>
    </row>
    <row r="6" spans="1:11">
      <c r="A6" s="55" t="s">
        <v>58</v>
      </c>
      <c r="B6" s="13" t="s">
        <v>0</v>
      </c>
      <c r="C6" s="14">
        <v>0</v>
      </c>
      <c r="D6" s="14">
        <f t="shared" si="0"/>
        <v>0</v>
      </c>
      <c r="E6" s="15"/>
      <c r="F6" s="17">
        <v>5</v>
      </c>
      <c r="G6" s="17">
        <f t="shared" si="1"/>
        <v>5</v>
      </c>
      <c r="H6" s="15">
        <f t="shared" si="2"/>
        <v>0</v>
      </c>
      <c r="I6" s="56">
        <f t="shared" ref="I6:I46" si="3">1.21*H6</f>
        <v>0</v>
      </c>
    </row>
    <row r="7" spans="1:11">
      <c r="A7" s="55" t="s">
        <v>59</v>
      </c>
      <c r="B7" s="13" t="s">
        <v>0</v>
      </c>
      <c r="C7" s="14">
        <v>0</v>
      </c>
      <c r="D7" s="14">
        <f t="shared" si="0"/>
        <v>0</v>
      </c>
      <c r="E7" s="15"/>
      <c r="F7" s="17">
        <v>740</v>
      </c>
      <c r="G7" s="17">
        <f t="shared" si="1"/>
        <v>740</v>
      </c>
      <c r="H7" s="15">
        <f t="shared" si="2"/>
        <v>0</v>
      </c>
      <c r="I7" s="56">
        <f>1.21*H7</f>
        <v>0</v>
      </c>
    </row>
    <row r="8" spans="1:11">
      <c r="A8" s="55" t="s">
        <v>60</v>
      </c>
      <c r="B8" s="13" t="s">
        <v>0</v>
      </c>
      <c r="C8" s="14">
        <v>0</v>
      </c>
      <c r="D8" s="14">
        <f t="shared" si="0"/>
        <v>0</v>
      </c>
      <c r="E8" s="15"/>
      <c r="F8" s="17">
        <v>8</v>
      </c>
      <c r="G8" s="17">
        <f t="shared" si="1"/>
        <v>8</v>
      </c>
      <c r="H8" s="15">
        <f t="shared" si="2"/>
        <v>0</v>
      </c>
      <c r="I8" s="56">
        <f t="shared" si="3"/>
        <v>0</v>
      </c>
    </row>
    <row r="9" spans="1:11">
      <c r="A9" s="55" t="s">
        <v>61</v>
      </c>
      <c r="B9" s="13" t="s">
        <v>0</v>
      </c>
      <c r="C9" s="14">
        <v>0</v>
      </c>
      <c r="D9" s="14">
        <f t="shared" si="0"/>
        <v>0</v>
      </c>
      <c r="E9" s="15"/>
      <c r="F9" s="17">
        <v>8</v>
      </c>
      <c r="G9" s="17">
        <f t="shared" si="1"/>
        <v>8</v>
      </c>
      <c r="H9" s="15">
        <f t="shared" si="2"/>
        <v>0</v>
      </c>
      <c r="I9" s="56">
        <f t="shared" si="3"/>
        <v>0</v>
      </c>
    </row>
    <row r="10" spans="1:11">
      <c r="A10" s="55" t="s">
        <v>74</v>
      </c>
      <c r="B10" s="13" t="s">
        <v>28</v>
      </c>
      <c r="C10" s="14">
        <v>0</v>
      </c>
      <c r="D10" s="14">
        <f t="shared" si="0"/>
        <v>0</v>
      </c>
      <c r="E10" s="16"/>
      <c r="F10" s="17">
        <v>23</v>
      </c>
      <c r="G10" s="17">
        <f t="shared" si="1"/>
        <v>23</v>
      </c>
      <c r="H10" s="15">
        <f t="shared" si="2"/>
        <v>0</v>
      </c>
      <c r="I10" s="56">
        <f t="shared" si="3"/>
        <v>0</v>
      </c>
    </row>
    <row r="11" spans="1:11" hidden="1">
      <c r="A11" s="55" t="s">
        <v>56</v>
      </c>
      <c r="B11" s="13" t="s">
        <v>0</v>
      </c>
      <c r="C11" s="14">
        <v>668.12</v>
      </c>
      <c r="D11" s="14">
        <f t="shared" si="0"/>
        <v>808.42520000000002</v>
      </c>
      <c r="E11" s="16"/>
      <c r="F11" s="17"/>
      <c r="G11" s="17">
        <f t="shared" si="1"/>
        <v>0</v>
      </c>
      <c r="H11" s="15">
        <f t="shared" si="2"/>
        <v>0</v>
      </c>
      <c r="I11" s="56">
        <f t="shared" si="3"/>
        <v>0</v>
      </c>
    </row>
    <row r="12" spans="1:11">
      <c r="A12" s="55" t="s">
        <v>75</v>
      </c>
      <c r="B12" s="13" t="s">
        <v>28</v>
      </c>
      <c r="C12" s="14">
        <v>0</v>
      </c>
      <c r="D12" s="14">
        <f t="shared" si="0"/>
        <v>0</v>
      </c>
      <c r="E12" s="16"/>
      <c r="F12" s="17">
        <v>23</v>
      </c>
      <c r="G12" s="17">
        <f t="shared" si="1"/>
        <v>23</v>
      </c>
      <c r="H12" s="15">
        <f t="shared" si="2"/>
        <v>0</v>
      </c>
      <c r="I12" s="56">
        <f t="shared" si="3"/>
        <v>0</v>
      </c>
    </row>
    <row r="13" spans="1:11" ht="15.95" hidden="1" customHeight="1">
      <c r="A13" s="55" t="s">
        <v>6</v>
      </c>
      <c r="B13" s="13" t="s">
        <v>0</v>
      </c>
      <c r="C13" s="14"/>
      <c r="D13" s="14">
        <f t="shared" si="0"/>
        <v>0</v>
      </c>
      <c r="E13" s="32"/>
      <c r="F13" s="38"/>
      <c r="G13" s="17">
        <f t="shared" si="1"/>
        <v>0</v>
      </c>
      <c r="H13" s="15">
        <f t="shared" si="2"/>
        <v>0</v>
      </c>
      <c r="I13" s="56">
        <f t="shared" si="3"/>
        <v>0</v>
      </c>
    </row>
    <row r="14" spans="1:11" ht="15" hidden="1" customHeight="1">
      <c r="A14" s="55" t="s">
        <v>7</v>
      </c>
      <c r="B14" s="13" t="s">
        <v>0</v>
      </c>
      <c r="C14" s="14">
        <v>348.76</v>
      </c>
      <c r="D14" s="14">
        <f t="shared" si="0"/>
        <v>421.99959999999999</v>
      </c>
      <c r="E14" s="33"/>
      <c r="F14" s="39"/>
      <c r="G14" s="17">
        <f t="shared" si="1"/>
        <v>0</v>
      </c>
      <c r="H14" s="15">
        <f t="shared" si="2"/>
        <v>0</v>
      </c>
      <c r="I14" s="56">
        <f t="shared" si="3"/>
        <v>0</v>
      </c>
    </row>
    <row r="15" spans="1:11" ht="15" hidden="1" customHeight="1">
      <c r="A15" s="55" t="s">
        <v>8</v>
      </c>
      <c r="B15" s="13" t="s">
        <v>0</v>
      </c>
      <c r="C15" s="14">
        <v>408.26</v>
      </c>
      <c r="D15" s="14">
        <f t="shared" si="0"/>
        <v>493.99459999999999</v>
      </c>
      <c r="E15" s="33"/>
      <c r="F15" s="39"/>
      <c r="G15" s="17">
        <f t="shared" si="1"/>
        <v>0</v>
      </c>
      <c r="H15" s="15">
        <f t="shared" si="2"/>
        <v>0</v>
      </c>
      <c r="I15" s="56">
        <f t="shared" si="3"/>
        <v>0</v>
      </c>
    </row>
    <row r="16" spans="1:11" ht="15" hidden="1" customHeight="1">
      <c r="A16" s="55" t="s">
        <v>9</v>
      </c>
      <c r="B16" s="13" t="s">
        <v>0</v>
      </c>
      <c r="C16" s="14"/>
      <c r="D16" s="14">
        <f t="shared" si="0"/>
        <v>0</v>
      </c>
      <c r="E16" s="33"/>
      <c r="F16" s="39"/>
      <c r="G16" s="17">
        <f t="shared" si="1"/>
        <v>0</v>
      </c>
      <c r="H16" s="15">
        <f t="shared" si="2"/>
        <v>0</v>
      </c>
      <c r="I16" s="56">
        <f t="shared" si="3"/>
        <v>0</v>
      </c>
    </row>
    <row r="17" spans="1:9" ht="15" customHeight="1">
      <c r="A17" s="55" t="s">
        <v>62</v>
      </c>
      <c r="B17" s="13" t="s">
        <v>0</v>
      </c>
      <c r="C17" s="14">
        <v>0</v>
      </c>
      <c r="D17" s="14">
        <f t="shared" si="0"/>
        <v>0</v>
      </c>
      <c r="E17" s="42"/>
      <c r="F17" s="17">
        <v>2</v>
      </c>
      <c r="G17" s="17">
        <f t="shared" si="1"/>
        <v>2</v>
      </c>
      <c r="H17" s="17">
        <f t="shared" si="2"/>
        <v>0</v>
      </c>
      <c r="I17" s="56">
        <f t="shared" si="3"/>
        <v>0</v>
      </c>
    </row>
    <row r="18" spans="1:9" ht="15" hidden="1" customHeight="1">
      <c r="A18" s="55" t="s">
        <v>10</v>
      </c>
      <c r="B18" s="13" t="s">
        <v>0</v>
      </c>
      <c r="C18" s="14">
        <v>1623.14</v>
      </c>
      <c r="D18" s="14">
        <f t="shared" si="0"/>
        <v>1963.9994000000002</v>
      </c>
      <c r="E18" s="33"/>
      <c r="F18" s="39"/>
      <c r="G18" s="17">
        <f t="shared" si="1"/>
        <v>0</v>
      </c>
      <c r="H18" s="17">
        <f t="shared" si="2"/>
        <v>0</v>
      </c>
      <c r="I18" s="56">
        <f t="shared" si="3"/>
        <v>0</v>
      </c>
    </row>
    <row r="19" spans="1:9" ht="15" hidden="1" customHeight="1">
      <c r="A19" s="55" t="s">
        <v>11</v>
      </c>
      <c r="B19" s="13" t="s">
        <v>0</v>
      </c>
      <c r="C19" s="14"/>
      <c r="D19" s="14">
        <f t="shared" si="0"/>
        <v>0</v>
      </c>
      <c r="E19" s="33"/>
      <c r="F19" s="39"/>
      <c r="G19" s="17">
        <f t="shared" si="1"/>
        <v>0</v>
      </c>
      <c r="H19" s="17">
        <f t="shared" si="2"/>
        <v>0</v>
      </c>
      <c r="I19" s="56">
        <f t="shared" si="3"/>
        <v>0</v>
      </c>
    </row>
    <row r="20" spans="1:9" ht="15.95" hidden="1" customHeight="1">
      <c r="A20" s="57" t="s">
        <v>12</v>
      </c>
      <c r="B20" s="13"/>
      <c r="C20" s="13"/>
      <c r="D20" s="13"/>
      <c r="E20" s="37"/>
      <c r="F20" s="40"/>
      <c r="G20" s="17"/>
      <c r="H20" s="17"/>
      <c r="I20" s="56"/>
    </row>
    <row r="21" spans="1:9" ht="15" hidden="1" customHeight="1">
      <c r="A21" s="55" t="s">
        <v>13</v>
      </c>
      <c r="B21" s="13" t="s">
        <v>0</v>
      </c>
      <c r="C21" s="14">
        <v>165.29</v>
      </c>
      <c r="D21" s="14">
        <f>1.21*C21</f>
        <v>200.00089999999997</v>
      </c>
      <c r="E21" s="33"/>
      <c r="F21" s="39"/>
      <c r="G21" s="17">
        <f>SUM(E21:F21)</f>
        <v>0</v>
      </c>
      <c r="H21" s="17">
        <f>G21*C21</f>
        <v>0</v>
      </c>
      <c r="I21" s="56">
        <f t="shared" si="3"/>
        <v>0</v>
      </c>
    </row>
    <row r="22" spans="1:9" ht="15" hidden="1" customHeight="1">
      <c r="A22" s="55" t="s">
        <v>14</v>
      </c>
      <c r="B22" s="13" t="s">
        <v>0</v>
      </c>
      <c r="C22" s="14">
        <v>140.5</v>
      </c>
      <c r="D22" s="14">
        <f>1.21*C22</f>
        <v>170.005</v>
      </c>
      <c r="E22" s="33"/>
      <c r="F22" s="39"/>
      <c r="G22" s="17">
        <f>SUM(E22:F22)</f>
        <v>0</v>
      </c>
      <c r="H22" s="17">
        <f>G22*C22</f>
        <v>0</v>
      </c>
      <c r="I22" s="56">
        <f t="shared" si="3"/>
        <v>0</v>
      </c>
    </row>
    <row r="23" spans="1:9" ht="15" hidden="1" customHeight="1">
      <c r="A23" s="55" t="s">
        <v>15</v>
      </c>
      <c r="B23" s="13" t="s">
        <v>0</v>
      </c>
      <c r="C23" s="14">
        <v>54.55</v>
      </c>
      <c r="D23" s="14">
        <f>1.21*C23</f>
        <v>66.005499999999998</v>
      </c>
      <c r="E23" s="33"/>
      <c r="F23" s="39"/>
      <c r="G23" s="17">
        <f>SUM(E23:F23)</f>
        <v>0</v>
      </c>
      <c r="H23" s="17">
        <f>G23*C23</f>
        <v>0</v>
      </c>
      <c r="I23" s="56">
        <f t="shared" si="3"/>
        <v>0</v>
      </c>
    </row>
    <row r="24" spans="1:9" ht="15" hidden="1" customHeight="1">
      <c r="A24" s="55" t="s">
        <v>16</v>
      </c>
      <c r="B24" s="13" t="s">
        <v>0</v>
      </c>
      <c r="C24" s="14">
        <v>123.97</v>
      </c>
      <c r="D24" s="14">
        <f>1.21*C24</f>
        <v>150.00369999999998</v>
      </c>
      <c r="E24" s="33"/>
      <c r="F24" s="39"/>
      <c r="G24" s="17">
        <f>SUM(E24:F24)</f>
        <v>0</v>
      </c>
      <c r="H24" s="17">
        <f>G24*C24</f>
        <v>0</v>
      </c>
      <c r="I24" s="56">
        <f t="shared" si="3"/>
        <v>0</v>
      </c>
    </row>
    <row r="25" spans="1:9" ht="15" hidden="1" customHeight="1">
      <c r="A25" s="55" t="s">
        <v>17</v>
      </c>
      <c r="B25" s="13" t="s">
        <v>0</v>
      </c>
      <c r="C25" s="14">
        <v>107.44</v>
      </c>
      <c r="D25" s="14">
        <f>1.21*C25</f>
        <v>130.00239999999999</v>
      </c>
      <c r="E25" s="33"/>
      <c r="F25" s="39"/>
      <c r="G25" s="17">
        <f>SUM(E25:F25)</f>
        <v>0</v>
      </c>
      <c r="H25" s="17">
        <f>G25*C25</f>
        <v>0</v>
      </c>
      <c r="I25" s="56">
        <f t="shared" si="3"/>
        <v>0</v>
      </c>
    </row>
    <row r="26" spans="1:9" ht="15.95" hidden="1" customHeight="1">
      <c r="A26" s="57" t="s">
        <v>18</v>
      </c>
      <c r="B26" s="13"/>
      <c r="C26" s="13"/>
      <c r="D26" s="13"/>
      <c r="E26" s="37"/>
      <c r="F26" s="40"/>
      <c r="G26" s="17"/>
      <c r="H26" s="17"/>
      <c r="I26" s="56"/>
    </row>
    <row r="27" spans="1:9" ht="15" hidden="1" customHeight="1">
      <c r="A27" s="55" t="s">
        <v>19</v>
      </c>
      <c r="B27" s="13" t="s">
        <v>0</v>
      </c>
      <c r="C27" s="14">
        <v>85.95</v>
      </c>
      <c r="D27" s="14">
        <f>1.21*C27</f>
        <v>103.9995</v>
      </c>
      <c r="E27" s="33"/>
      <c r="F27" s="39"/>
      <c r="G27" s="17">
        <f>SUM(E27:F27)</f>
        <v>0</v>
      </c>
      <c r="H27" s="17">
        <f>G27*C27</f>
        <v>0</v>
      </c>
      <c r="I27" s="56">
        <f t="shared" si="3"/>
        <v>0</v>
      </c>
    </row>
    <row r="28" spans="1:9" ht="15" hidden="1" customHeight="1">
      <c r="A28" s="55" t="s">
        <v>20</v>
      </c>
      <c r="B28" s="13" t="s">
        <v>0</v>
      </c>
      <c r="C28" s="14">
        <v>136.36000000000001</v>
      </c>
      <c r="D28" s="14">
        <f>1.21*C28</f>
        <v>164.99560000000002</v>
      </c>
      <c r="E28" s="33"/>
      <c r="F28" s="39"/>
      <c r="G28" s="17">
        <f>SUM(E28:F28)</f>
        <v>0</v>
      </c>
      <c r="H28" s="17">
        <f>G28*C28</f>
        <v>0</v>
      </c>
      <c r="I28" s="56">
        <f t="shared" si="3"/>
        <v>0</v>
      </c>
    </row>
    <row r="29" spans="1:9" ht="15.95" hidden="1" customHeight="1">
      <c r="A29" s="57" t="s">
        <v>21</v>
      </c>
      <c r="B29" s="13"/>
      <c r="C29" s="13"/>
      <c r="D29" s="13"/>
      <c r="E29" s="37"/>
      <c r="F29" s="40"/>
      <c r="G29" s="17"/>
      <c r="H29" s="17"/>
      <c r="I29" s="56"/>
    </row>
    <row r="30" spans="1:9" ht="15" hidden="1" customHeight="1">
      <c r="A30" s="55" t="s">
        <v>22</v>
      </c>
      <c r="B30" s="13" t="s">
        <v>0</v>
      </c>
      <c r="C30" s="14">
        <v>361.98</v>
      </c>
      <c r="D30" s="14">
        <f>1.21*C30</f>
        <v>437.99580000000003</v>
      </c>
      <c r="E30" s="33"/>
      <c r="F30" s="39"/>
      <c r="G30" s="17">
        <f>SUM(E30:F30)</f>
        <v>0</v>
      </c>
      <c r="H30" s="17">
        <f>G30*C30</f>
        <v>0</v>
      </c>
      <c r="I30" s="56">
        <f t="shared" si="3"/>
        <v>0</v>
      </c>
    </row>
    <row r="31" spans="1:9" ht="15" hidden="1" customHeight="1">
      <c r="A31" s="55" t="s">
        <v>23</v>
      </c>
      <c r="B31" s="13" t="s">
        <v>0</v>
      </c>
      <c r="C31" s="14">
        <v>461.98</v>
      </c>
      <c r="D31" s="14">
        <f>1.21*C31</f>
        <v>558.99580000000003</v>
      </c>
      <c r="E31" s="33"/>
      <c r="F31" s="39"/>
      <c r="G31" s="17">
        <f>SUM(E31:F31)</f>
        <v>0</v>
      </c>
      <c r="H31" s="17">
        <f>G31*C31</f>
        <v>0</v>
      </c>
      <c r="I31" s="56">
        <f t="shared" si="3"/>
        <v>0</v>
      </c>
    </row>
    <row r="32" spans="1:9" ht="15" hidden="1" customHeight="1">
      <c r="A32" s="55" t="s">
        <v>24</v>
      </c>
      <c r="B32" s="13" t="s">
        <v>0</v>
      </c>
      <c r="C32" s="14">
        <v>179.34</v>
      </c>
      <c r="D32" s="14">
        <f>1.21*C32</f>
        <v>217.00139999999999</v>
      </c>
      <c r="E32" s="33"/>
      <c r="F32" s="39"/>
      <c r="G32" s="17">
        <f>SUM(E32:F32)</f>
        <v>0</v>
      </c>
      <c r="H32" s="17">
        <f>G32*C32</f>
        <v>0</v>
      </c>
      <c r="I32" s="56">
        <f t="shared" si="3"/>
        <v>0</v>
      </c>
    </row>
    <row r="33" spans="1:9" ht="15" hidden="1" customHeight="1">
      <c r="A33" s="55" t="s">
        <v>25</v>
      </c>
      <c r="B33" s="13" t="s">
        <v>0</v>
      </c>
      <c r="C33" s="14">
        <v>279.33999999999997</v>
      </c>
      <c r="D33" s="14">
        <f>1.21*C33</f>
        <v>338.00139999999993</v>
      </c>
      <c r="E33" s="33"/>
      <c r="F33" s="39"/>
      <c r="G33" s="17">
        <f>SUM(E33:F33)</f>
        <v>0</v>
      </c>
      <c r="H33" s="17">
        <f>G33*C33</f>
        <v>0</v>
      </c>
      <c r="I33" s="56">
        <f t="shared" si="3"/>
        <v>0</v>
      </c>
    </row>
    <row r="34" spans="1:9" ht="15.95" hidden="1" customHeight="1">
      <c r="A34" s="57" t="s">
        <v>26</v>
      </c>
      <c r="B34" s="13"/>
      <c r="C34" s="13"/>
      <c r="D34" s="13"/>
      <c r="E34" s="37"/>
      <c r="F34" s="40"/>
      <c r="G34" s="41"/>
      <c r="H34" s="41"/>
      <c r="I34" s="58"/>
    </row>
    <row r="35" spans="1:9" ht="15" hidden="1" customHeight="1">
      <c r="A35" s="55" t="s">
        <v>27</v>
      </c>
      <c r="B35" s="13" t="s">
        <v>28</v>
      </c>
      <c r="C35" s="14">
        <v>733.06</v>
      </c>
      <c r="D35" s="14">
        <f>1.21*C35</f>
        <v>887.00259999999992</v>
      </c>
      <c r="E35" s="33"/>
      <c r="F35" s="39"/>
      <c r="G35" s="17">
        <f t="shared" ref="G35:G39" si="4">SUM(E35:F35)</f>
        <v>0</v>
      </c>
      <c r="H35" s="17">
        <f t="shared" ref="H35:H43" si="5">G35*C35</f>
        <v>0</v>
      </c>
      <c r="I35" s="56">
        <f t="shared" ref="I35:I39" si="6">1.21*H35</f>
        <v>0</v>
      </c>
    </row>
    <row r="36" spans="1:9" ht="15" hidden="1" customHeight="1">
      <c r="A36" s="55" t="s">
        <v>29</v>
      </c>
      <c r="B36" s="13" t="s">
        <v>0</v>
      </c>
      <c r="C36" s="14">
        <v>1980.74</v>
      </c>
      <c r="D36" s="14">
        <f t="shared" ref="D36:D39" si="7">1.21*C36</f>
        <v>2396.6954000000001</v>
      </c>
      <c r="E36" s="33"/>
      <c r="F36" s="39"/>
      <c r="G36" s="17">
        <f t="shared" si="4"/>
        <v>0</v>
      </c>
      <c r="H36" s="17">
        <f t="shared" si="5"/>
        <v>0</v>
      </c>
      <c r="I36" s="56">
        <f t="shared" si="6"/>
        <v>0</v>
      </c>
    </row>
    <row r="37" spans="1:9" ht="15" hidden="1" customHeight="1">
      <c r="A37" s="55" t="s">
        <v>30</v>
      </c>
      <c r="B37" s="13" t="s">
        <v>0</v>
      </c>
      <c r="C37" s="14">
        <v>2474</v>
      </c>
      <c r="D37" s="14">
        <f t="shared" si="7"/>
        <v>2993.54</v>
      </c>
      <c r="E37" s="33"/>
      <c r="F37" s="39"/>
      <c r="G37" s="17">
        <f t="shared" si="4"/>
        <v>0</v>
      </c>
      <c r="H37" s="17">
        <f t="shared" si="5"/>
        <v>0</v>
      </c>
      <c r="I37" s="56">
        <f t="shared" si="6"/>
        <v>0</v>
      </c>
    </row>
    <row r="38" spans="1:9" ht="15" hidden="1" customHeight="1">
      <c r="A38" s="55"/>
      <c r="B38" s="13" t="s">
        <v>0</v>
      </c>
      <c r="C38" s="14"/>
      <c r="D38" s="14">
        <f t="shared" si="7"/>
        <v>0</v>
      </c>
      <c r="E38" s="33"/>
      <c r="F38" s="39"/>
      <c r="G38" s="17">
        <f t="shared" si="4"/>
        <v>0</v>
      </c>
      <c r="H38" s="17">
        <f t="shared" si="5"/>
        <v>0</v>
      </c>
      <c r="I38" s="56">
        <f t="shared" si="6"/>
        <v>0</v>
      </c>
    </row>
    <row r="39" spans="1:9" ht="15" hidden="1" customHeight="1">
      <c r="A39" s="55"/>
      <c r="B39" s="13" t="s">
        <v>0</v>
      </c>
      <c r="C39" s="14"/>
      <c r="D39" s="14">
        <f t="shared" si="7"/>
        <v>0</v>
      </c>
      <c r="E39" s="33"/>
      <c r="F39" s="39"/>
      <c r="G39" s="17">
        <f t="shared" si="4"/>
        <v>0</v>
      </c>
      <c r="H39" s="17">
        <f t="shared" si="5"/>
        <v>0</v>
      </c>
      <c r="I39" s="56">
        <f t="shared" si="6"/>
        <v>0</v>
      </c>
    </row>
    <row r="40" spans="1:9" ht="15" customHeight="1">
      <c r="A40" s="55" t="s">
        <v>71</v>
      </c>
      <c r="B40" s="13" t="s">
        <v>0</v>
      </c>
      <c r="C40" s="14">
        <v>0</v>
      </c>
      <c r="D40" s="14">
        <f>1.21*C40</f>
        <v>0</v>
      </c>
      <c r="E40" s="42"/>
      <c r="F40" s="43">
        <v>2</v>
      </c>
      <c r="G40" s="17">
        <f>SUM(E40:F40)</f>
        <v>2</v>
      </c>
      <c r="H40" s="17">
        <f>G40*C40</f>
        <v>0</v>
      </c>
      <c r="I40" s="56">
        <f>1.21*H40</f>
        <v>0</v>
      </c>
    </row>
    <row r="41" spans="1:9">
      <c r="A41" s="55" t="s">
        <v>70</v>
      </c>
      <c r="B41" s="13" t="s">
        <v>0</v>
      </c>
      <c r="C41" s="14">
        <v>0</v>
      </c>
      <c r="D41" s="14">
        <f>1.21*C41</f>
        <v>0</v>
      </c>
      <c r="E41" s="15"/>
      <c r="F41" s="17">
        <v>2</v>
      </c>
      <c r="G41" s="44">
        <f>SUM(E41:F41)</f>
        <v>2</v>
      </c>
      <c r="H41" s="17">
        <f t="shared" si="5"/>
        <v>0</v>
      </c>
      <c r="I41" s="56">
        <f t="shared" si="3"/>
        <v>0</v>
      </c>
    </row>
    <row r="42" spans="1:9" ht="15" hidden="1" customHeight="1">
      <c r="A42" s="55" t="s">
        <v>31</v>
      </c>
      <c r="B42" s="13" t="s">
        <v>0</v>
      </c>
      <c r="C42" s="14">
        <v>210</v>
      </c>
      <c r="D42" s="14">
        <f>1.21*C42</f>
        <v>254.1</v>
      </c>
      <c r="E42" s="15" t="s">
        <v>49</v>
      </c>
      <c r="F42" s="17" t="s">
        <v>49</v>
      </c>
      <c r="G42" s="17"/>
      <c r="H42" s="15">
        <f t="shared" si="5"/>
        <v>0</v>
      </c>
      <c r="I42" s="56">
        <f t="shared" si="3"/>
        <v>0</v>
      </c>
    </row>
    <row r="43" spans="1:9" ht="15" hidden="1" customHeight="1">
      <c r="A43" s="55" t="s">
        <v>32</v>
      </c>
      <c r="B43" s="13" t="s">
        <v>0</v>
      </c>
      <c r="C43" s="14">
        <v>269.42</v>
      </c>
      <c r="D43" s="14">
        <f>1.21*C43</f>
        <v>325.9982</v>
      </c>
      <c r="E43" s="15" t="s">
        <v>49</v>
      </c>
      <c r="F43" s="17" t="s">
        <v>49</v>
      </c>
      <c r="G43" s="17"/>
      <c r="H43" s="15">
        <f t="shared" si="5"/>
        <v>0</v>
      </c>
      <c r="I43" s="56">
        <f t="shared" si="3"/>
        <v>0</v>
      </c>
    </row>
    <row r="44" spans="1:9" ht="15.95" hidden="1" customHeight="1">
      <c r="A44" s="57" t="s">
        <v>33</v>
      </c>
      <c r="B44" s="13"/>
      <c r="C44" s="13"/>
      <c r="D44" s="13"/>
      <c r="E44" s="21"/>
      <c r="F44" s="41"/>
      <c r="G44" s="17"/>
      <c r="H44" s="15"/>
      <c r="I44" s="56"/>
    </row>
    <row r="45" spans="1:9" ht="15" hidden="1" customHeight="1">
      <c r="A45" s="55" t="s">
        <v>34</v>
      </c>
      <c r="B45" s="13" t="s">
        <v>0</v>
      </c>
      <c r="C45" s="14"/>
      <c r="D45" s="14">
        <f>1.21*C45</f>
        <v>0</v>
      </c>
      <c r="E45" s="15"/>
      <c r="F45" s="17"/>
      <c r="G45" s="17">
        <f>SUM(E45:F45)</f>
        <v>0</v>
      </c>
      <c r="H45" s="15">
        <f>G45*C45</f>
        <v>0</v>
      </c>
      <c r="I45" s="56">
        <f t="shared" si="3"/>
        <v>0</v>
      </c>
    </row>
    <row r="46" spans="1:9" ht="15" customHeight="1">
      <c r="A46" s="55" t="s">
        <v>63</v>
      </c>
      <c r="B46" s="13" t="s">
        <v>0</v>
      </c>
      <c r="C46" s="14">
        <v>0</v>
      </c>
      <c r="D46" s="14">
        <f>1.21*C46</f>
        <v>0</v>
      </c>
      <c r="E46" s="15"/>
      <c r="F46" s="17">
        <v>2</v>
      </c>
      <c r="G46" s="17">
        <f>SUM(E46:F46)</f>
        <v>2</v>
      </c>
      <c r="H46" s="15">
        <f>G46*C46</f>
        <v>0</v>
      </c>
      <c r="I46" s="56">
        <f t="shared" si="3"/>
        <v>0</v>
      </c>
    </row>
    <row r="47" spans="1:9" ht="16.5" thickBot="1">
      <c r="A47" s="45" t="s">
        <v>45</v>
      </c>
      <c r="B47" s="46"/>
      <c r="C47" s="47"/>
      <c r="D47" s="47"/>
      <c r="E47" s="34" t="s">
        <v>46</v>
      </c>
      <c r="F47" s="35"/>
      <c r="G47" s="35"/>
      <c r="H47" s="35">
        <f>SUM(H5:H46)</f>
        <v>0</v>
      </c>
      <c r="I47" s="36">
        <f>SUM(I5:I46)</f>
        <v>0</v>
      </c>
    </row>
    <row r="48" spans="1:9" ht="15.75">
      <c r="A48" s="59" t="s">
        <v>41</v>
      </c>
      <c r="B48" s="25"/>
      <c r="C48" s="25"/>
      <c r="D48" s="25"/>
      <c r="E48" s="26"/>
      <c r="F48" s="26"/>
      <c r="G48" s="27"/>
      <c r="H48" s="27"/>
      <c r="I48" s="60"/>
    </row>
    <row r="49" spans="1:9" ht="15.75">
      <c r="A49" s="53" t="s">
        <v>68</v>
      </c>
      <c r="B49" s="19" t="s">
        <v>1</v>
      </c>
      <c r="C49" s="19" t="s">
        <v>2</v>
      </c>
      <c r="D49" s="19" t="s">
        <v>40</v>
      </c>
      <c r="E49" s="19" t="s">
        <v>3</v>
      </c>
      <c r="F49" s="19" t="s">
        <v>4</v>
      </c>
      <c r="G49" s="20" t="s">
        <v>5</v>
      </c>
      <c r="H49" s="20" t="s">
        <v>2</v>
      </c>
      <c r="I49" s="54" t="s">
        <v>40</v>
      </c>
    </row>
    <row r="50" spans="1:9">
      <c r="A50" s="55" t="s">
        <v>69</v>
      </c>
      <c r="B50" s="13" t="s">
        <v>28</v>
      </c>
      <c r="C50" s="14">
        <v>0</v>
      </c>
      <c r="D50" s="14">
        <f t="shared" ref="D50" si="8">1.21*C50</f>
        <v>0</v>
      </c>
      <c r="E50" s="18">
        <f>E5</f>
        <v>0</v>
      </c>
      <c r="F50" s="14">
        <v>23</v>
      </c>
      <c r="G50" s="17">
        <f>SUM(E50:F50)</f>
        <v>23</v>
      </c>
      <c r="H50" s="15">
        <f>G50*C50</f>
        <v>0</v>
      </c>
      <c r="I50" s="56">
        <f>1.21*H50</f>
        <v>0</v>
      </c>
    </row>
    <row r="51" spans="1:9" ht="15.75" hidden="1">
      <c r="A51" s="61" t="s">
        <v>35</v>
      </c>
      <c r="B51" s="62"/>
      <c r="C51" s="62"/>
      <c r="D51" s="63"/>
      <c r="E51" s="64"/>
      <c r="F51" s="64"/>
      <c r="G51" s="65"/>
      <c r="H51" s="65"/>
      <c r="I51" s="66"/>
    </row>
    <row r="52" spans="1:9" hidden="1">
      <c r="A52" s="67" t="s">
        <v>36</v>
      </c>
      <c r="B52" s="62" t="s">
        <v>0</v>
      </c>
      <c r="C52" s="62"/>
      <c r="D52" s="63"/>
      <c r="E52" s="65"/>
      <c r="F52" s="65"/>
      <c r="G52" s="65"/>
      <c r="H52" s="65"/>
      <c r="I52" s="66"/>
    </row>
    <row r="53" spans="1:9" hidden="1">
      <c r="A53" s="67" t="s">
        <v>37</v>
      </c>
      <c r="B53" s="62" t="s">
        <v>0</v>
      </c>
      <c r="C53" s="62"/>
      <c r="D53" s="63"/>
      <c r="E53" s="65"/>
      <c r="F53" s="65"/>
      <c r="G53" s="65"/>
      <c r="H53" s="65"/>
      <c r="I53" s="66"/>
    </row>
    <row r="54" spans="1:9" hidden="1">
      <c r="A54" s="67" t="s">
        <v>38</v>
      </c>
      <c r="B54" s="62" t="s">
        <v>0</v>
      </c>
      <c r="C54" s="62"/>
      <c r="D54" s="63"/>
      <c r="E54" s="65"/>
      <c r="F54" s="65"/>
      <c r="G54" s="65"/>
      <c r="H54" s="65"/>
      <c r="I54" s="66"/>
    </row>
    <row r="55" spans="1:9" hidden="1">
      <c r="A55" s="67" t="s">
        <v>39</v>
      </c>
      <c r="B55" s="62" t="s">
        <v>0</v>
      </c>
      <c r="C55" s="62"/>
      <c r="D55" s="63"/>
      <c r="E55" s="65"/>
      <c r="F55" s="65"/>
      <c r="G55" s="65"/>
      <c r="H55" s="65"/>
      <c r="I55" s="66"/>
    </row>
    <row r="56" spans="1:9" ht="15.75">
      <c r="A56" s="53" t="s">
        <v>48</v>
      </c>
      <c r="B56" s="19" t="s">
        <v>1</v>
      </c>
      <c r="C56" s="19" t="s">
        <v>2</v>
      </c>
      <c r="D56" s="19" t="s">
        <v>40</v>
      </c>
      <c r="E56" s="19"/>
      <c r="F56" s="19"/>
      <c r="G56" s="20" t="s">
        <v>5</v>
      </c>
      <c r="H56" s="20" t="s">
        <v>2</v>
      </c>
      <c r="I56" s="54" t="s">
        <v>40</v>
      </c>
    </row>
    <row r="57" spans="1:9">
      <c r="A57" s="55" t="s">
        <v>65</v>
      </c>
      <c r="B57" s="13" t="s">
        <v>0</v>
      </c>
      <c r="C57" s="13">
        <v>0</v>
      </c>
      <c r="D57" s="14">
        <f>1.21*C57</f>
        <v>0</v>
      </c>
      <c r="E57" s="15" t="s">
        <v>49</v>
      </c>
      <c r="F57" s="15" t="s">
        <v>49</v>
      </c>
      <c r="G57" s="15">
        <v>1</v>
      </c>
      <c r="H57" s="15">
        <f>G57*C57</f>
        <v>0</v>
      </c>
      <c r="I57" s="56">
        <f>1.21*H57</f>
        <v>0</v>
      </c>
    </row>
    <row r="58" spans="1:9">
      <c r="A58" s="55" t="s">
        <v>66</v>
      </c>
      <c r="B58" s="13" t="s">
        <v>0</v>
      </c>
      <c r="C58" s="13">
        <v>0</v>
      </c>
      <c r="D58" s="14">
        <f>1.21*C58</f>
        <v>0</v>
      </c>
      <c r="E58" s="15" t="s">
        <v>49</v>
      </c>
      <c r="F58" s="15" t="s">
        <v>49</v>
      </c>
      <c r="G58" s="15">
        <v>1</v>
      </c>
      <c r="H58" s="15">
        <f>G58*C58</f>
        <v>0</v>
      </c>
      <c r="I58" s="56">
        <f t="shared" ref="I58:I59" si="9">1.21*H58</f>
        <v>0</v>
      </c>
    </row>
    <row r="59" spans="1:9" ht="15.75" thickBot="1">
      <c r="A59" s="68" t="s">
        <v>67</v>
      </c>
      <c r="B59" s="22" t="s">
        <v>0</v>
      </c>
      <c r="C59" s="22">
        <v>0</v>
      </c>
      <c r="D59" s="23">
        <f>1.21*C59</f>
        <v>0</v>
      </c>
      <c r="E59" s="24" t="s">
        <v>49</v>
      </c>
      <c r="F59" s="24" t="s">
        <v>49</v>
      </c>
      <c r="G59" s="24">
        <v>1</v>
      </c>
      <c r="H59" s="24">
        <f>G59*C59</f>
        <v>0</v>
      </c>
      <c r="I59" s="69">
        <f t="shared" si="9"/>
        <v>0</v>
      </c>
    </row>
    <row r="60" spans="1:9" ht="16.5" thickBot="1">
      <c r="A60" s="48" t="s">
        <v>43</v>
      </c>
      <c r="B60" s="29"/>
      <c r="C60" s="29"/>
      <c r="D60" s="29"/>
      <c r="E60" s="28" t="s">
        <v>44</v>
      </c>
      <c r="F60" s="28"/>
      <c r="G60" s="29"/>
      <c r="H60" s="30">
        <f>SUM(H50:H59)</f>
        <v>0</v>
      </c>
      <c r="I60" s="31">
        <f>1.21*H60</f>
        <v>0</v>
      </c>
    </row>
    <row r="61" spans="1:9" ht="16.5" thickBot="1">
      <c r="A61" s="70" t="s">
        <v>42</v>
      </c>
      <c r="B61" s="71"/>
      <c r="C61" s="71"/>
      <c r="D61" s="71"/>
      <c r="E61" s="72" t="s">
        <v>55</v>
      </c>
      <c r="F61" s="71"/>
      <c r="G61" s="71"/>
      <c r="H61" s="73">
        <f>H47+H60</f>
        <v>0</v>
      </c>
      <c r="I61" s="74">
        <f>I47+I60</f>
        <v>0</v>
      </c>
    </row>
    <row r="62" spans="1:9">
      <c r="A62" s="3"/>
      <c r="I62" s="4"/>
    </row>
    <row r="63" spans="1:9">
      <c r="A63" s="3"/>
      <c r="I63" s="4"/>
    </row>
    <row r="64" spans="1:9">
      <c r="A64" s="3"/>
      <c r="I64" s="4"/>
    </row>
    <row r="65" spans="1:9">
      <c r="A65" s="3"/>
      <c r="I65" s="4"/>
    </row>
    <row r="66" spans="1:9">
      <c r="A66" s="5"/>
      <c r="I66" s="4"/>
    </row>
    <row r="67" spans="1:9">
      <c r="A67" s="5"/>
      <c r="I67" s="4"/>
    </row>
    <row r="68" spans="1:9">
      <c r="A68" s="5"/>
      <c r="I68" s="4"/>
    </row>
    <row r="69" spans="1:9">
      <c r="A69" s="5"/>
      <c r="I69" s="4"/>
    </row>
    <row r="70" spans="1:9">
      <c r="A70" s="5"/>
      <c r="I70" s="4"/>
    </row>
    <row r="71" spans="1:9">
      <c r="A71" s="5"/>
      <c r="I71" s="4"/>
    </row>
    <row r="72" spans="1:9">
      <c r="A72" s="5"/>
      <c r="I72" s="4"/>
    </row>
    <row r="73" spans="1:9">
      <c r="A73" s="5"/>
      <c r="I73" s="4"/>
    </row>
    <row r="74" spans="1:9">
      <c r="A74" s="5"/>
      <c r="I74" s="4"/>
    </row>
    <row r="75" spans="1:9">
      <c r="A75" s="5"/>
      <c r="I75" s="4"/>
    </row>
    <row r="76" spans="1:9">
      <c r="A76" s="5"/>
      <c r="I76" s="4"/>
    </row>
    <row r="77" spans="1:9">
      <c r="A77" s="5"/>
      <c r="I77" s="4"/>
    </row>
    <row r="78" spans="1:9" ht="15" customHeight="1" thickBot="1">
      <c r="A78" s="6"/>
      <c r="B78" s="7"/>
      <c r="C78" s="8"/>
      <c r="D78" s="9"/>
      <c r="E78" s="8"/>
      <c r="F78" s="7"/>
      <c r="G78" s="7"/>
      <c r="H78" s="7"/>
      <c r="I78" s="10"/>
    </row>
  </sheetData>
  <mergeCells count="2">
    <mergeCell ref="A1:A2"/>
    <mergeCell ref="B1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ZŠJN Krnov HV příčka k chodbě</vt:lpstr>
      <vt:lpstr>ZŠJN Krnov HV příčka k učebně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Karel Handlíř</cp:lastModifiedBy>
  <cp:lastPrinted>2020-03-25T19:14:10Z</cp:lastPrinted>
  <dcterms:created xsi:type="dcterms:W3CDTF">2017-03-21T21:36:54Z</dcterms:created>
  <dcterms:modified xsi:type="dcterms:W3CDTF">2026-04-09T09:50:11Z</dcterms:modified>
</cp:coreProperties>
</file>